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rogacje\KPI-2017\Formularze z formułami przygotowane przez Justynę\"/>
    </mc:Choice>
  </mc:AlternateContent>
  <bookViews>
    <workbookView xWindow="30" yWindow="6525" windowWidth="19320" windowHeight="5415" tabRatio="654"/>
  </bookViews>
  <sheets>
    <sheet name="A_Dane ogólne" sheetId="1" r:id="rId1"/>
    <sheet name="B_Charakterystyka zadania inwes" sheetId="2" r:id="rId2"/>
    <sheet name="C_Harmonogram Rzecz.-Finans." sheetId="3" r:id="rId3"/>
    <sheet name="D_Planowane źródła finansowania" sheetId="4" r:id="rId4"/>
    <sheet name="E1_Koszty HR-F" sheetId="5" r:id="rId5"/>
    <sheet name="E2_Pomoc publiczna" sheetId="6" r:id="rId6"/>
    <sheet name="E3_Koszty IED i OZE" sheetId="7" r:id="rId7"/>
    <sheet name="F_Kontrole" sheetId="8" r:id="rId8"/>
    <sheet name="G_Koszty i uprawnienia" sheetId="9" r:id="rId9"/>
    <sheet name="H_Info.rozdział uprawnień" sheetId="10" r:id="rId10"/>
    <sheet name="Listy" sheetId="11" state="hidden" r:id="rId11"/>
    <sheet name="Arkusz2" sheetId="12" state="hidden" r:id="rId12"/>
  </sheets>
  <definedNames>
    <definedName name="_xlnm._FilterDatabase" localSheetId="11" hidden="1">Arkusz2!$A$7:$N$182</definedName>
    <definedName name="formaprawna">Listy!$A$35:$A$41</definedName>
    <definedName name="Instalacje">Arkusz2!$A$8:$A$182</definedName>
    <definedName name="NrKPRU">Arkusz2!$B$8:$B$182</definedName>
    <definedName name="OKRES">Listy!$A$5:$A$10</definedName>
    <definedName name="PodmiotZgłaszający">Listy!$B$5:$B$10</definedName>
    <definedName name="proszę_wybrać">Listy!$D$5:$D$10</definedName>
    <definedName name="tak">Listy!$C$5:$C$7</definedName>
    <definedName name="TypInwestycji">Listy!$E$5:$E$8</definedName>
    <definedName name="typzadania">Listy!$B$26:$B$31</definedName>
    <definedName name="wielkośćbeneficjenta">Listy!$A$44:$A$48</definedName>
    <definedName name="WielkośćPodmiotu">Listy!$D$5:$D$9</definedName>
    <definedName name="wskaźniki">Listy!$B$26:$B$31</definedName>
    <definedName name="Z_1E2382C7_6FF2_440C_87F6_9FCD673688B6_.wvu.Cols" localSheetId="0" hidden="1">'A_Dane ogólne'!$L:$M</definedName>
    <definedName name="Z_1E2382C7_6FF2_440C_87F6_9FCD673688B6_.wvu.Cols" localSheetId="1" hidden="1">'B_Charakterystyka zadania inwes'!$M:$N,'B_Charakterystyka zadania inwes'!$R:$R</definedName>
    <definedName name="Z_1E2382C7_6FF2_440C_87F6_9FCD673688B6_.wvu.Cols" localSheetId="3" hidden="1">'D_Planowane źródła finansowania'!#REF!</definedName>
    <definedName name="Z_1E2382C7_6FF2_440C_87F6_9FCD673688B6_.wvu.Cols" localSheetId="5" hidden="1">'E2_Pomoc publiczna'!#REF!</definedName>
    <definedName name="Z_1E2382C7_6FF2_440C_87F6_9FCD673688B6_.wvu.FilterData" localSheetId="11" hidden="1">Arkusz2!$A$7:$N$182</definedName>
    <definedName name="Z_1E2382C7_6FF2_440C_87F6_9FCD673688B6_.wvu.Rows" localSheetId="0" hidden="1">'A_Dane ogólne'!#REF!</definedName>
    <definedName name="Z_B0531593_309E_4573_BE7A_8428DA1E2816_.wvu.Cols" localSheetId="0" hidden="1">'A_Dane ogólne'!$L:$M</definedName>
    <definedName name="Z_B0531593_309E_4573_BE7A_8428DA1E2816_.wvu.Cols" localSheetId="1" hidden="1">'B_Charakterystyka zadania inwes'!$M:$N,'B_Charakterystyka zadania inwes'!$R:$R</definedName>
    <definedName name="Z_B0531593_309E_4573_BE7A_8428DA1E2816_.wvu.Cols" localSheetId="3" hidden="1">'D_Planowane źródła finansowania'!#REF!</definedName>
    <definedName name="Z_B0531593_309E_4573_BE7A_8428DA1E2816_.wvu.Cols" localSheetId="5" hidden="1">'E2_Pomoc publiczna'!#REF!</definedName>
    <definedName name="Z_B0531593_309E_4573_BE7A_8428DA1E2816_.wvu.FilterData" localSheetId="11" hidden="1">Arkusz2!$A$7:$N$182</definedName>
    <definedName name="Z_B0531593_309E_4573_BE7A_8428DA1E2816_.wvu.Rows" localSheetId="0" hidden="1">'A_Dane ogólne'!#REF!</definedName>
    <definedName name="Z_B1C57C27_B15D_44EF_9172_FD33E0A98246_.wvu.Cols" localSheetId="0" hidden="1">'A_Dane ogólne'!$L:$M</definedName>
    <definedName name="Z_B1C57C27_B15D_44EF_9172_FD33E0A98246_.wvu.Cols" localSheetId="1" hidden="1">'B_Charakterystyka zadania inwes'!$M:$N,'B_Charakterystyka zadania inwes'!$R:$R</definedName>
    <definedName name="Z_B1C57C27_B15D_44EF_9172_FD33E0A98246_.wvu.Cols" localSheetId="3" hidden="1">'D_Planowane źródła finansowania'!#REF!</definedName>
    <definedName name="Z_B1C57C27_B15D_44EF_9172_FD33E0A98246_.wvu.Cols" localSheetId="5" hidden="1">'E2_Pomoc publiczna'!#REF!</definedName>
    <definedName name="Z_B1C57C27_B15D_44EF_9172_FD33E0A98246_.wvu.FilterData" localSheetId="11" hidden="1">Arkusz2!$A$7:$N$182</definedName>
    <definedName name="Z_B1C57C27_B15D_44EF_9172_FD33E0A98246_.wvu.Rows" localSheetId="0" hidden="1">'A_Dane ogólne'!#REF!</definedName>
  </definedNames>
  <calcPr calcId="162913"/>
  <customWorkbookViews>
    <customWorkbookView name="Joanna.Bukowska - Widok osobisty" guid="{B1C57C27-B15D-44EF-9172-FD33E0A98246}" mergeInterval="0" personalView="1" maximized="1" xWindow="1" yWindow="1" windowWidth="1676" windowHeight="783" tabRatio="854" activeSheetId="10" showComments="commIndAndComment"/>
    <customWorkbookView name="anna.bruzdzinska - Widok osobisty" guid="{B0531593-309E-4573-BE7A-8428DA1E2816}" mergeInterval="0" personalView="1" maximized="1" xWindow="1" yWindow="1" windowWidth="1436" windowHeight="671" tabRatio="854" activeSheetId="8" showComments="commIndAndComment"/>
    <customWorkbookView name="Jacek Kołoczek - Widok osobisty" guid="{1E2382C7-6FF2-440C-87F6-9FCD673688B6}" mergeInterval="0" personalView="1" maximized="1" xWindow="1" yWindow="1" windowWidth="1280" windowHeight="795" tabRatio="854" activeSheetId="10" showComments="commIndAndComment"/>
  </customWorkbookViews>
</workbook>
</file>

<file path=xl/calcChain.xml><?xml version="1.0" encoding="utf-8"?>
<calcChain xmlns="http://schemas.openxmlformats.org/spreadsheetml/2006/main">
  <c r="M33" i="10" l="1"/>
  <c r="M34" i="10"/>
  <c r="M35" i="10"/>
  <c r="M36" i="10"/>
  <c r="M37" i="10"/>
  <c r="M38" i="10"/>
  <c r="M39" i="10"/>
  <c r="M40" i="10"/>
  <c r="M41" i="10"/>
  <c r="M32" i="10"/>
  <c r="N10" i="2" l="1"/>
  <c r="M42" i="10" l="1"/>
  <c r="L42" i="10"/>
  <c r="K42" i="10"/>
  <c r="J42" i="10"/>
  <c r="H42" i="10"/>
  <c r="G42" i="10"/>
  <c r="L20" i="9"/>
  <c r="K8" i="1" l="1"/>
  <c r="I44" i="9" s="1"/>
  <c r="K7" i="1"/>
  <c r="O47" i="10"/>
  <c r="O48" i="10"/>
  <c r="O49" i="10"/>
  <c r="O50" i="10"/>
  <c r="O51" i="10"/>
  <c r="O52" i="10"/>
  <c r="O53" i="10"/>
  <c r="O54" i="10"/>
  <c r="O55" i="10"/>
  <c r="O46" i="10"/>
  <c r="O56" i="10" l="1"/>
  <c r="I47" i="9"/>
  <c r="I46" i="9"/>
  <c r="I45" i="9"/>
  <c r="I59" i="9"/>
  <c r="I55" i="9"/>
  <c r="I51" i="9"/>
  <c r="I43" i="9"/>
  <c r="I58" i="9"/>
  <c r="L58" i="9" s="1"/>
  <c r="I54" i="9"/>
  <c r="I50" i="9"/>
  <c r="I61" i="9"/>
  <c r="I57" i="9"/>
  <c r="I53" i="9"/>
  <c r="I49" i="9"/>
  <c r="I60" i="9"/>
  <c r="I56" i="9"/>
  <c r="I52" i="9"/>
  <c r="I48" i="9"/>
  <c r="N56" i="10"/>
  <c r="M56" i="10"/>
  <c r="L56" i="10"/>
  <c r="J56" i="10"/>
  <c r="I56" i="10"/>
  <c r="K47" i="10"/>
  <c r="P47" i="10" s="1"/>
  <c r="K48" i="10"/>
  <c r="P48" i="10" s="1"/>
  <c r="K49" i="10"/>
  <c r="P49" i="10" s="1"/>
  <c r="K50" i="10"/>
  <c r="P50" i="10" s="1"/>
  <c r="K51" i="10"/>
  <c r="P51" i="10" s="1"/>
  <c r="K52" i="10"/>
  <c r="P52" i="10" s="1"/>
  <c r="K53" i="10"/>
  <c r="P53" i="10" s="1"/>
  <c r="K54" i="10"/>
  <c r="P54" i="10" s="1"/>
  <c r="K55" i="10"/>
  <c r="P55" i="10" s="1"/>
  <c r="K46" i="10"/>
  <c r="P46" i="10" s="1"/>
  <c r="P56" i="10" l="1"/>
  <c r="K56" i="10"/>
  <c r="I33" i="10"/>
  <c r="I34" i="10"/>
  <c r="I35" i="10"/>
  <c r="I42" i="10" s="1"/>
  <c r="I36" i="10"/>
  <c r="I37" i="10"/>
  <c r="I38" i="10"/>
  <c r="I39" i="10"/>
  <c r="I40" i="10"/>
  <c r="I41" i="10"/>
  <c r="I32" i="10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65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43" i="9"/>
  <c r="L44" i="9"/>
  <c r="L45" i="9"/>
  <c r="L46" i="9"/>
  <c r="L47" i="9"/>
  <c r="L48" i="9"/>
  <c r="L50" i="9"/>
  <c r="L51" i="9"/>
  <c r="L52" i="9"/>
  <c r="L53" i="9"/>
  <c r="L54" i="9"/>
  <c r="L55" i="9"/>
  <c r="L56" i="9"/>
  <c r="L57" i="9"/>
  <c r="L59" i="9"/>
  <c r="L60" i="9"/>
  <c r="L61" i="9"/>
  <c r="J62" i="9"/>
  <c r="K62" i="9"/>
  <c r="M62" i="9"/>
  <c r="N62" i="9"/>
  <c r="H61" i="9" a="1"/>
  <c r="H61" i="9" s="1"/>
  <c r="G61" i="9" a="1"/>
  <c r="G61" i="9" s="1"/>
  <c r="E61" i="9"/>
  <c r="D61" i="9" a="1"/>
  <c r="D61" i="9" s="1"/>
  <c r="H60" i="9" a="1"/>
  <c r="H60" i="9" s="1"/>
  <c r="G60" i="9" a="1"/>
  <c r="G60" i="9" s="1"/>
  <c r="E60" i="9"/>
  <c r="D60" i="9"/>
  <c r="D60" i="9" a="1"/>
  <c r="H59" i="9" a="1"/>
  <c r="H59" i="9" s="1"/>
  <c r="G59" i="9" a="1"/>
  <c r="G59" i="9" s="1"/>
  <c r="E59" i="9"/>
  <c r="D59" i="9"/>
  <c r="D59" i="9" a="1"/>
  <c r="H58" i="9" a="1"/>
  <c r="H58" i="9" s="1"/>
  <c r="G58" i="9" a="1"/>
  <c r="G58" i="9" s="1"/>
  <c r="E58" i="9"/>
  <c r="D58" i="9" a="1"/>
  <c r="D58" i="9" s="1"/>
  <c r="H57" i="9" a="1"/>
  <c r="H57" i="9" s="1"/>
  <c r="G57" i="9" a="1"/>
  <c r="G57" i="9" s="1"/>
  <c r="E57" i="9"/>
  <c r="D57" i="9" a="1"/>
  <c r="D57" i="9" s="1"/>
  <c r="H56" i="9" a="1"/>
  <c r="H56" i="9" s="1"/>
  <c r="G56" i="9" a="1"/>
  <c r="G56" i="9" s="1"/>
  <c r="E56" i="9"/>
  <c r="D56" i="9"/>
  <c r="D56" i="9" a="1"/>
  <c r="H55" i="9" a="1"/>
  <c r="H55" i="9" s="1"/>
  <c r="G55" i="9" a="1"/>
  <c r="G55" i="9" s="1"/>
  <c r="E55" i="9"/>
  <c r="D55" i="9"/>
  <c r="D55" i="9" a="1"/>
  <c r="H54" i="9" a="1"/>
  <c r="H54" i="9" s="1"/>
  <c r="G54" i="9" a="1"/>
  <c r="G54" i="9" s="1"/>
  <c r="E54" i="9"/>
  <c r="D54" i="9"/>
  <c r="D54" i="9" a="1"/>
  <c r="H53" i="9" a="1"/>
  <c r="H53" i="9" s="1"/>
  <c r="G53" i="9" a="1"/>
  <c r="G53" i="9" s="1"/>
  <c r="E53" i="9"/>
  <c r="D53" i="9"/>
  <c r="D53" i="9" a="1"/>
  <c r="H52" i="9" a="1"/>
  <c r="H52" i="9" s="1"/>
  <c r="G52" i="9" a="1"/>
  <c r="G52" i="9" s="1"/>
  <c r="E52" i="9"/>
  <c r="D52" i="9"/>
  <c r="D52" i="9" a="1"/>
  <c r="H51" i="9" a="1"/>
  <c r="H51" i="9" s="1"/>
  <c r="G51" i="9" a="1"/>
  <c r="G51" i="9" s="1"/>
  <c r="E51" i="9"/>
  <c r="D51" i="9" a="1"/>
  <c r="D51" i="9" s="1"/>
  <c r="H50" i="9" a="1"/>
  <c r="H50" i="9" s="1"/>
  <c r="G50" i="9" a="1"/>
  <c r="G50" i="9" s="1"/>
  <c r="E50" i="9"/>
  <c r="D50" i="9" a="1"/>
  <c r="D50" i="9" s="1"/>
  <c r="H49" i="9" a="1"/>
  <c r="H49" i="9" s="1"/>
  <c r="G49" i="9" a="1"/>
  <c r="G49" i="9" s="1"/>
  <c r="E49" i="9"/>
  <c r="D49" i="9"/>
  <c r="D49" i="9" a="1"/>
  <c r="H48" i="9" a="1"/>
  <c r="H48" i="9" s="1"/>
  <c r="G48" i="9" a="1"/>
  <c r="G48" i="9" s="1"/>
  <c r="E48" i="9"/>
  <c r="D48" i="9"/>
  <c r="D48" i="9" a="1"/>
  <c r="H47" i="9" a="1"/>
  <c r="H47" i="9" s="1"/>
  <c r="G47" i="9" a="1"/>
  <c r="G47" i="9" s="1"/>
  <c r="E47" i="9"/>
  <c r="D47" i="9" a="1"/>
  <c r="D47" i="9" s="1"/>
  <c r="H46" i="9" a="1"/>
  <c r="H46" i="9" s="1"/>
  <c r="G46" i="9" a="1"/>
  <c r="G46" i="9" s="1"/>
  <c r="E46" i="9"/>
  <c r="D46" i="9"/>
  <c r="D46" i="9" a="1"/>
  <c r="H45" i="9" a="1"/>
  <c r="H45" i="9" s="1"/>
  <c r="G45" i="9" a="1"/>
  <c r="G45" i="9" s="1"/>
  <c r="E45" i="9"/>
  <c r="D45" i="9"/>
  <c r="D45" i="9" a="1"/>
  <c r="H44" i="9" a="1"/>
  <c r="H44" i="9" s="1"/>
  <c r="G44" i="9" a="1"/>
  <c r="G44" i="9" s="1"/>
  <c r="E44" i="9"/>
  <c r="D44" i="9"/>
  <c r="D44" i="9" a="1"/>
  <c r="L49" i="9"/>
  <c r="H43" i="9" a="1"/>
  <c r="H43" i="9" s="1"/>
  <c r="G43" i="9" a="1"/>
  <c r="G43" i="9" s="1"/>
  <c r="E43" i="9"/>
  <c r="D43" i="9" a="1"/>
  <c r="D43" i="9"/>
  <c r="L43" i="9" s="1"/>
  <c r="L36" i="9"/>
  <c r="L24" i="9"/>
  <c r="L38" i="9" s="1"/>
  <c r="L16" i="9"/>
  <c r="I62" i="9" l="1"/>
  <c r="O62" i="9"/>
  <c r="L62" i="9"/>
  <c r="M24" i="7" l="1"/>
  <c r="M25" i="7"/>
  <c r="M26" i="7"/>
  <c r="M27" i="7"/>
  <c r="M23" i="7"/>
  <c r="K28" i="7"/>
  <c r="I28" i="7"/>
  <c r="G28" i="7"/>
  <c r="M14" i="7"/>
  <c r="M13" i="7"/>
  <c r="M12" i="7"/>
  <c r="M11" i="7"/>
  <c r="M10" i="7"/>
  <c r="K15" i="7"/>
  <c r="I15" i="7"/>
  <c r="G15" i="7"/>
  <c r="M20" i="6"/>
  <c r="L20" i="6"/>
  <c r="K20" i="6"/>
  <c r="I20" i="6"/>
  <c r="H20" i="6"/>
  <c r="G20" i="6"/>
  <c r="F20" i="6"/>
  <c r="L13" i="5"/>
  <c r="J13" i="5"/>
  <c r="H13" i="5"/>
  <c r="N38" i="4"/>
  <c r="M38" i="4"/>
  <c r="L38" i="4"/>
  <c r="J38" i="4"/>
  <c r="I38" i="4"/>
  <c r="H38" i="4"/>
  <c r="G38" i="4"/>
  <c r="N20" i="4"/>
  <c r="M20" i="4"/>
  <c r="L20" i="4"/>
  <c r="J20" i="4"/>
  <c r="I20" i="4"/>
  <c r="H20" i="4"/>
  <c r="G20" i="4"/>
  <c r="M37" i="3"/>
  <c r="L39" i="3" s="1"/>
  <c r="L40" i="3" s="1"/>
  <c r="L37" i="3"/>
  <c r="K37" i="3"/>
  <c r="J37" i="3"/>
  <c r="I37" i="3"/>
  <c r="H37" i="3"/>
  <c r="G37" i="3"/>
  <c r="F37" i="3"/>
  <c r="M18" i="3"/>
  <c r="L18" i="3"/>
  <c r="K18" i="3"/>
  <c r="J18" i="3"/>
  <c r="I18" i="3"/>
  <c r="H18" i="3"/>
  <c r="G18" i="3"/>
  <c r="F18" i="3"/>
  <c r="M28" i="7" l="1"/>
  <c r="L20" i="3"/>
  <c r="L21" i="3" s="1"/>
  <c r="M15" i="7"/>
</calcChain>
</file>

<file path=xl/sharedStrings.xml><?xml version="1.0" encoding="utf-8"?>
<sst xmlns="http://schemas.openxmlformats.org/spreadsheetml/2006/main" count="1468" uniqueCount="945">
  <si>
    <t>Wielkość beneficjenta pomocy - należy podać odpowiedni kod; wpisując kod, należy brać pod uwagę dane na ostatni dzień roku poprzedzającego rok sprawozdawczy.</t>
  </si>
  <si>
    <t>Forma prawna beneficjenta pomocy - należy wpisać kod odpowiadający formie prawnej beneficjenta pomocy:</t>
  </si>
  <si>
    <t>2 - beneficjent pomocy nienależący do kategorii określonych kodem od 1.A do 1.E</t>
  </si>
  <si>
    <t>1.A</t>
  </si>
  <si>
    <t>1.B</t>
  </si>
  <si>
    <t>1.C</t>
  </si>
  <si>
    <t>1.D</t>
  </si>
  <si>
    <t>1.E</t>
  </si>
  <si>
    <t>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 1)),</t>
  </si>
  <si>
    <t>przedsiębiorstwo państwowe,</t>
  </si>
  <si>
    <t>jednoosobowa spółka Skarbu Państwa,</t>
  </si>
  <si>
    <t>jednoosobowa spółka jednostki samorządu terytorialnego w rozumieniu ustawy z dnia 20 grudnia 1996 r. o gospodarce komunalnej (Dz. U. z 2011 r. Nr 45, poz. 236),</t>
  </si>
  <si>
    <t>jednostka sektora finansów publicznych w rozumieniu przepisów ustawy z dnia 27 sierpnia 2009 r. o finansach publicznych (Dz. U. z 2013 r. poz. 885, z późn. zm.2)),</t>
  </si>
  <si>
    <t>0 - mikroprzedsiębiorstwo 0,</t>
  </si>
  <si>
    <t>1 - małe przedsiębiorstwo 1,</t>
  </si>
  <si>
    <t>2 - średnie przedsiębiorstwo 2,</t>
  </si>
  <si>
    <t>3 - przedsiębiorstwo nienależące do kategorii określonych kodem od 0 do 2.</t>
  </si>
  <si>
    <t>B. CHARAKTERYSTYKA ZADANIA INWESTYCYJNEGO Z PODANIEM ZATWIERDZONEGO WSKAŹNIKA LUB WSKAŹNIKÓW ZGODNOŚCI</t>
  </si>
  <si>
    <t xml:space="preserve">Numer i pozycja z harmonogramu rzeczowo-finansowego istniejącego elementu rzeczowego, którego dotyczy zmiana, bądź nowa pozycja z kolejnym numerem (n+1) dla nowego elementu rzeczowego
</t>
  </si>
  <si>
    <t>Prowadzący instalację</t>
  </si>
  <si>
    <t>Rodzaj paliwa</t>
  </si>
  <si>
    <t>Jednostka</t>
  </si>
  <si>
    <t>%</t>
  </si>
  <si>
    <t>MWe</t>
  </si>
  <si>
    <t>wysokiego napięcia</t>
  </si>
  <si>
    <t>km</t>
  </si>
  <si>
    <t>średniego napięcia</t>
  </si>
  <si>
    <t>szt</t>
  </si>
  <si>
    <t>GJ/rok</t>
  </si>
  <si>
    <t>MWh/rok</t>
  </si>
  <si>
    <t>Zatwierdzone wskaźniki zgodności</t>
  </si>
  <si>
    <t>najwyższego napięcia</t>
  </si>
  <si>
    <t>Prowadzący instalację 
(nazwa skrócona)</t>
  </si>
  <si>
    <t>NIP beneficjenta</t>
  </si>
  <si>
    <t>niskiego 
napięcia</t>
  </si>
  <si>
    <t xml:space="preserve">A. DANE OGÓLNE </t>
  </si>
  <si>
    <t>Grupa kapitałowa</t>
  </si>
  <si>
    <t>Spółka celowa</t>
  </si>
  <si>
    <t>Prowadzący instalację wytwarzającą energię elektryczną</t>
  </si>
  <si>
    <t>Operator gazowego systemu przesyłowego</t>
  </si>
  <si>
    <t>Operator elektroenergetycznego systemu przesyłowego</t>
  </si>
  <si>
    <t>REGON</t>
  </si>
  <si>
    <t>NIP</t>
  </si>
  <si>
    <t>Ulica, numer</t>
  </si>
  <si>
    <t>Kod pocztowy</t>
  </si>
  <si>
    <t>Miejscowość</t>
  </si>
  <si>
    <t>Stanowisko</t>
  </si>
  <si>
    <t>Telefon</t>
  </si>
  <si>
    <t>Wielkość podmiotu</t>
  </si>
  <si>
    <t>Nazwa instalacji</t>
  </si>
  <si>
    <t>Listy wyboru</t>
  </si>
  <si>
    <t>Okres sprawozdawczy</t>
  </si>
  <si>
    <t>- wybierz okres sprawozdania -</t>
  </si>
  <si>
    <t>1 lipiec 2015 - 30 czerwiec 2016</t>
  </si>
  <si>
    <t>1 lipiec 2016 - 30 czerwiec 2017</t>
  </si>
  <si>
    <t>1 lipiec 2017 - 30 czerwiec 2018</t>
  </si>
  <si>
    <t>1 lipiec 2018 - 30 czerwiec 2019</t>
  </si>
  <si>
    <t>1 lipiec 2019 - 30 czerwiec 2020</t>
  </si>
  <si>
    <t>Podmiot realizyjący zadanie</t>
  </si>
  <si>
    <t>- proszę wybrać -</t>
  </si>
  <si>
    <t>TAK</t>
  </si>
  <si>
    <t>NIE</t>
  </si>
  <si>
    <t>Data</t>
  </si>
  <si>
    <t>Razem</t>
  </si>
  <si>
    <t>n</t>
  </si>
  <si>
    <t>…</t>
  </si>
  <si>
    <t>Lp.</t>
  </si>
  <si>
    <t>Data przyznania pomocy</t>
  </si>
  <si>
    <t>Finansowanie ze środków Unii Europejskiej</t>
  </si>
  <si>
    <t>środki własne</t>
  </si>
  <si>
    <t>Razem:</t>
  </si>
  <si>
    <t>Opis powykonawczy prac, dostaw, usług</t>
  </si>
  <si>
    <t xml:space="preserve">Nr faktury lub równoważnego dokumentu księgowego </t>
  </si>
  <si>
    <t xml:space="preserve">Data wystawienia  faktury lub równoważnego dokumentu księgowego </t>
  </si>
  <si>
    <t>RAZEM</t>
  </si>
  <si>
    <t>Pozycje w spisie faktur lub równoważnych dokumentów księgowych</t>
  </si>
  <si>
    <t>Data kontroli</t>
  </si>
  <si>
    <t xml:space="preserve">Zakres kontroli </t>
  </si>
  <si>
    <t>Nr protokołu kontroli</t>
  </si>
  <si>
    <t>Zadanie inwestycyjne</t>
  </si>
  <si>
    <t>2009-2013</t>
  </si>
  <si>
    <t>Nr KPRU</t>
  </si>
  <si>
    <t>SUMA</t>
  </si>
  <si>
    <t>proszę wybrać</t>
  </si>
  <si>
    <t>Typ inwestycji</t>
  </si>
  <si>
    <t>Podmiot zgłaszający zadanie inwestycyjne</t>
  </si>
  <si>
    <t>Sposób realizacji zaleceń pokontrolnych</t>
  </si>
  <si>
    <t>Miejscowość i data</t>
  </si>
  <si>
    <t>Wykaz instalacji z przydziałami</t>
  </si>
  <si>
    <t>Numer instalacji we Wniosku</t>
  </si>
  <si>
    <t>Numer KPRU</t>
  </si>
  <si>
    <t>Operator (nazwa skrócona)</t>
  </si>
  <si>
    <t>Grupa (nazwa skócona)</t>
  </si>
  <si>
    <t>Przydział uprawnień w danym roku [EUA]</t>
  </si>
  <si>
    <t>suma po indywidualnych instalacajach, na czerwono zaznaczono pozycje różniące się od sum wpisanych w rozporządzeniu znajdujących się w wierszu poniżej</t>
  </si>
  <si>
    <t>PL-002</t>
  </si>
  <si>
    <t>PL-0002-05</t>
  </si>
  <si>
    <t>ELEKTROWNIA OPOLE</t>
  </si>
  <si>
    <t>PGE Elektrownia Opole</t>
  </si>
  <si>
    <t>PGE</t>
  </si>
  <si>
    <t>PL-003</t>
  </si>
  <si>
    <t>PL-0003-05</t>
  </si>
  <si>
    <t>ELEKTROWNIA TURÓW</t>
  </si>
  <si>
    <t>PGE GiEK</t>
  </si>
  <si>
    <t>PL-004</t>
  </si>
  <si>
    <t>PL-0004-05</t>
  </si>
  <si>
    <t>ELEKTROWNIA KOZIENICE</t>
  </si>
  <si>
    <t>EL Kozienice</t>
  </si>
  <si>
    <t>ENEA</t>
  </si>
  <si>
    <t>PL-005</t>
  </si>
  <si>
    <t>PL-0005-05</t>
  </si>
  <si>
    <t>ELEKTROWNIA POŁANIEC</t>
  </si>
  <si>
    <t>EL Połaniec</t>
  </si>
  <si>
    <t>GDF</t>
  </si>
  <si>
    <t>PL-006</t>
  </si>
  <si>
    <t>PL-0006-05</t>
  </si>
  <si>
    <t>ELEKTROWNIA RYBNIK</t>
  </si>
  <si>
    <t>EDF Rybnik</t>
  </si>
  <si>
    <t>EDF</t>
  </si>
  <si>
    <t>PL-007</t>
  </si>
  <si>
    <t>PL-0007-05</t>
  </si>
  <si>
    <t>ELEKTROWNIA SKAWINA</t>
  </si>
  <si>
    <t>EL Skawina</t>
  </si>
  <si>
    <t>CEZ</t>
  </si>
  <si>
    <t>PL-008</t>
  </si>
  <si>
    <t>PL-0008-05</t>
  </si>
  <si>
    <t>ELEKTROWNIA STALOWA WOLA</t>
  </si>
  <si>
    <t>EL Stalowa Wola</t>
  </si>
  <si>
    <t>TAURON</t>
  </si>
  <si>
    <t>PL-009</t>
  </si>
  <si>
    <t>PL-0009-05</t>
  </si>
  <si>
    <t>ELEKTROWNIA JAWORZNO III - ELEKTROWNIA III</t>
  </si>
  <si>
    <t>PKE</t>
  </si>
  <si>
    <t>PL-010</t>
  </si>
  <si>
    <t>PL-0010-05</t>
  </si>
  <si>
    <t>ELEKTROWNIA BLACHOWNIA</t>
  </si>
  <si>
    <t>PL-011</t>
  </si>
  <si>
    <t>PL-0011-05</t>
  </si>
  <si>
    <t>ELEKTROWNIA JAWORZNO II - ELEKTROWNIA II</t>
  </si>
  <si>
    <t>PL-012</t>
  </si>
  <si>
    <t>PL-0012-05</t>
  </si>
  <si>
    <t>ELEKTROWNIA ŁAZISKA</t>
  </si>
  <si>
    <t>PL-013</t>
  </si>
  <si>
    <t>PL-0013-05</t>
  </si>
  <si>
    <t>ELEKTROWNIA HALEMBA</t>
  </si>
  <si>
    <t>PL-014</t>
  </si>
  <si>
    <t>PL-0014-05</t>
  </si>
  <si>
    <t>ELEKTROWNIA ŁAGISZA</t>
  </si>
  <si>
    <t>PL-015</t>
  </si>
  <si>
    <t>PL-0015-05</t>
  </si>
  <si>
    <t>ELEKTROWNIA SIERSZA</t>
  </si>
  <si>
    <t>PL-016</t>
  </si>
  <si>
    <t>PL-0016-05</t>
  </si>
  <si>
    <t>ELEKTROWNIA DOLNA ODRA</t>
  </si>
  <si>
    <t>PL-017</t>
  </si>
  <si>
    <t>PL-0017-05</t>
  </si>
  <si>
    <t>ELEKTROWNIA POMORZANY</t>
  </si>
  <si>
    <t>PL-018</t>
  </si>
  <si>
    <t>PL-0018-05</t>
  </si>
  <si>
    <t>ELEKTROWNIA SZCZECIN</t>
  </si>
  <si>
    <t>PL-019</t>
  </si>
  <si>
    <t>PL-0019-05</t>
  </si>
  <si>
    <t>ELEKTROCIEPŁOWNIA OSTROŁĘKA A</t>
  </si>
  <si>
    <t>ENERGA EL Ostrołęka</t>
  </si>
  <si>
    <t>ENERGA</t>
  </si>
  <si>
    <t>PL-020</t>
  </si>
  <si>
    <t>PL-0020-05</t>
  </si>
  <si>
    <t>ELEKTROWNIA OSTROŁĘKA B</t>
  </si>
  <si>
    <t>PL-021</t>
  </si>
  <si>
    <t>PL-0021-05</t>
  </si>
  <si>
    <t>ELEKTROWNIA PĄTNÓW I</t>
  </si>
  <si>
    <t>PAK Pątnów I</t>
  </si>
  <si>
    <t>PAK</t>
  </si>
  <si>
    <t>PL-022</t>
  </si>
  <si>
    <t>PL-0022-05</t>
  </si>
  <si>
    <t>ELEKTROWNIA KONIN</t>
  </si>
  <si>
    <t>PAK Konin</t>
  </si>
  <si>
    <t>PL-023</t>
  </si>
  <si>
    <t>PL-0023-05</t>
  </si>
  <si>
    <t>ELEKTROWNIA ADAMÓW</t>
  </si>
  <si>
    <t>PAK Adamów</t>
  </si>
  <si>
    <t>PL-024</t>
  </si>
  <si>
    <t>PL-0024-05</t>
  </si>
  <si>
    <t>ELEKTROCIEPŁOWNIA CHORZÓW</t>
  </si>
  <si>
    <t>ELCHO</t>
  </si>
  <si>
    <t>PL-025</t>
  </si>
  <si>
    <t>PL-0025-05</t>
  </si>
  <si>
    <t>ELEKTROCIEPŁOWNIA ANDRYCHÓW</t>
  </si>
  <si>
    <t>EC Andrychów</t>
  </si>
  <si>
    <t>Andropol</t>
  </si>
  <si>
    <t>PL-026</t>
  </si>
  <si>
    <t>PL-0026-05</t>
  </si>
  <si>
    <t>ELEKTROCIEPŁOWNIA PRUSZKÓW</t>
  </si>
  <si>
    <t>PGNiG Termika</t>
  </si>
  <si>
    <t>PGNiG</t>
  </si>
  <si>
    <t>PL-027</t>
  </si>
  <si>
    <t>PL-0027-05</t>
  </si>
  <si>
    <t>ELEKTROCIEPŁOWNIA SIEKIERKI</t>
  </si>
  <si>
    <t>PL-028</t>
  </si>
  <si>
    <t>PL-0028-05</t>
  </si>
  <si>
    <t>ELEKTROCIEPŁOWNIA ŻERAŃ</t>
  </si>
  <si>
    <t>PL-029</t>
  </si>
  <si>
    <t>PL-0029-05</t>
  </si>
  <si>
    <t>ELEKTROCIEPŁOWNIA BĘDZIN</t>
  </si>
  <si>
    <t>EC Będzin</t>
  </si>
  <si>
    <t>PL-030</t>
  </si>
  <si>
    <t>PL-0030-05</t>
  </si>
  <si>
    <t>ELEKTROCIEPŁOWNIA BIAŁYSTOK</t>
  </si>
  <si>
    <t>EC Białystok</t>
  </si>
  <si>
    <t>PL-031</t>
  </si>
  <si>
    <t>PL-0031-05</t>
  </si>
  <si>
    <t>ELEKTROCIEPŁOWNIA EC NOWA</t>
  </si>
  <si>
    <t>EC Nowa</t>
  </si>
  <si>
    <t>PL-032</t>
  </si>
  <si>
    <t>PL-0032-05</t>
  </si>
  <si>
    <t>ELEKTROCIEPŁOWNIA FENICE RZESZÓW</t>
  </si>
  <si>
    <t>FENICE</t>
  </si>
  <si>
    <t>PL-033</t>
  </si>
  <si>
    <t>PL-0033-05</t>
  </si>
  <si>
    <t>ELEKTROCIEPŁOWNIA ELBLĄG</t>
  </si>
  <si>
    <t>ENERGA Kogeneracja</t>
  </si>
  <si>
    <t>PL-034</t>
  </si>
  <si>
    <t>PL-0034-05</t>
  </si>
  <si>
    <t>ELEKTROCIEPŁOWNIA KRAŚNIK</t>
  </si>
  <si>
    <t>Dalkia Kraśnik</t>
  </si>
  <si>
    <t>DALKIA</t>
  </si>
  <si>
    <t>PL-035</t>
  </si>
  <si>
    <t>PL-0035-05</t>
  </si>
  <si>
    <t>ELEKTROCIEPŁOWNIA ŚWIDNIK</t>
  </si>
  <si>
    <t>EC GIGA</t>
  </si>
  <si>
    <t>PL-036</t>
  </si>
  <si>
    <t>PL-0036-05</t>
  </si>
  <si>
    <t>ELEKTROCIEPŁOWNIA GORZÓW</t>
  </si>
  <si>
    <t>PL-037</t>
  </si>
  <si>
    <t>PL-0037-05</t>
  </si>
  <si>
    <t>ELEKTROCIEPŁOWNIA KALISZ</t>
  </si>
  <si>
    <t>EC Kalisz</t>
  </si>
  <si>
    <t>PL-038</t>
  </si>
  <si>
    <t>PL-0038-05</t>
  </si>
  <si>
    <t>ELEKTROCIEPŁOWNIA KRAKÓW</t>
  </si>
  <si>
    <t>EDF Kraków</t>
  </si>
  <si>
    <t>PL-039</t>
  </si>
  <si>
    <t>PL-0039-05</t>
  </si>
  <si>
    <t>ELEKTROCIEPŁOWNIA LUBLIN -WROTKÓW</t>
  </si>
  <si>
    <t>PL-040</t>
  </si>
  <si>
    <t>PL-0040-05</t>
  </si>
  <si>
    <t>ELEKTROCIEPŁOWNIA MARCEL</t>
  </si>
  <si>
    <t>EC Marcel</t>
  </si>
  <si>
    <t>PL-042</t>
  </si>
  <si>
    <t>PL-0042-05</t>
  </si>
  <si>
    <t>ELEKTROCIEPŁOWNIA RZESZÓW</t>
  </si>
  <si>
    <t>PL-043</t>
  </si>
  <si>
    <t>PL-0043-05</t>
  </si>
  <si>
    <t>ELEKTROCIEPŁOWNIA STAROGARD</t>
  </si>
  <si>
    <t>EC Starogard</t>
  </si>
  <si>
    <t>PL-044</t>
  </si>
  <si>
    <t>PL-0044-05</t>
  </si>
  <si>
    <t>ELEKTROCIEPŁOWNIA SZOPIENICE</t>
  </si>
  <si>
    <t>EC Szopienice</t>
  </si>
  <si>
    <t>PL-047</t>
  </si>
  <si>
    <t>PL-0047-05</t>
  </si>
  <si>
    <t>ELEKTROCIEPŁOWNIA TYCHY</t>
  </si>
  <si>
    <t>EC Tychy</t>
  </si>
  <si>
    <t>PL-048</t>
  </si>
  <si>
    <t>PL-0049-05</t>
  </si>
  <si>
    <t>ELEKTROCIEPŁOWNIA ZABRZE</t>
  </si>
  <si>
    <t>EC Zabrze</t>
  </si>
  <si>
    <t>FORTUM</t>
  </si>
  <si>
    <t>PL-049</t>
  </si>
  <si>
    <t>PL-0050-05</t>
  </si>
  <si>
    <t>ELEKTROCIEPŁOWNIA ZDUŃSKA WOLA</t>
  </si>
  <si>
    <t>EC Zduńska Wola</t>
  </si>
  <si>
    <t>SFW</t>
  </si>
  <si>
    <t>PL-050</t>
  </si>
  <si>
    <t>PL-0051-05</t>
  </si>
  <si>
    <t>ELEKTROCIEPŁOWNIA ZIELONA GÓRA</t>
  </si>
  <si>
    <t>EC Zielona Góra</t>
  </si>
  <si>
    <t>PL-051</t>
  </si>
  <si>
    <t>PL-0054-05</t>
  </si>
  <si>
    <t>ELEKTROCIEPŁOWNIA GDAŃSK</t>
  </si>
  <si>
    <t>EDF Wybrzeże</t>
  </si>
  <si>
    <t>PL-052</t>
  </si>
  <si>
    <t>PL-0055-05</t>
  </si>
  <si>
    <t>ELEKTROCIEPŁOWNIA GDYNIA</t>
  </si>
  <si>
    <t>PL-053</t>
  </si>
  <si>
    <t>PL-0057-05</t>
  </si>
  <si>
    <t>ELEKTROCIEPŁOWNIA ZGIERZ EC III</t>
  </si>
  <si>
    <t>PL-054</t>
  </si>
  <si>
    <t>PL-0058-05</t>
  </si>
  <si>
    <t>CIEPŁOWNIA CENTRALNA K-173 OPOLE</t>
  </si>
  <si>
    <t>ECO</t>
  </si>
  <si>
    <t>Grupa ECO</t>
  </si>
  <si>
    <t>PL-055</t>
  </si>
  <si>
    <t>PL-0060-05</t>
  </si>
  <si>
    <t>ELEKTROCIEPŁOWNIA CIESZYN</t>
  </si>
  <si>
    <t>Energetyka Cieszyńska</t>
  </si>
  <si>
    <t>PL-056</t>
  </si>
  <si>
    <t>PL-0061-05</t>
  </si>
  <si>
    <t>ELEKTROCIEPŁOWNIA LUBIN</t>
  </si>
  <si>
    <t>Energetyka Lubin</t>
  </si>
  <si>
    <t>KGHM</t>
  </si>
  <si>
    <t>PL-057</t>
  </si>
  <si>
    <t>PL-0062-05</t>
  </si>
  <si>
    <t>ELEKTROCIEPŁOWNIA POLKOWICE</t>
  </si>
  <si>
    <t>PL-058</t>
  </si>
  <si>
    <t>PL-0063-05</t>
  </si>
  <si>
    <t>ELEKTROCIEPŁOWNIA WŁADYSŁAWOWO</t>
  </si>
  <si>
    <t>ENERGOBALTIC</t>
  </si>
  <si>
    <t>LOTOS</t>
  </si>
  <si>
    <t>PL-059</t>
  </si>
  <si>
    <t>PL-0065-05</t>
  </si>
  <si>
    <t>ELEKTROCIEPŁOWNIA ŚWIEBODZICE</t>
  </si>
  <si>
    <t>FORTUM Power and Heat Polska</t>
  </si>
  <si>
    <t>PL-060</t>
  </si>
  <si>
    <t>PL-0068-05</t>
  </si>
  <si>
    <t>ELEKTROCIEPŁOWNIA CHWAŁOWICE</t>
  </si>
  <si>
    <t>Kompania Węglowa OZEC</t>
  </si>
  <si>
    <t>Kompania Węglowa</t>
  </si>
  <si>
    <t>PL-061</t>
  </si>
  <si>
    <t>PL-0069-05</t>
  </si>
  <si>
    <t>ELEKTROCIEPŁOWNIA MEGATEM EC-LUBLIN</t>
  </si>
  <si>
    <t>EC MEGATEM EC-Lublin</t>
  </si>
  <si>
    <t>MEGATEM</t>
  </si>
  <si>
    <t>PL-062</t>
  </si>
  <si>
    <t>PL-0071-05</t>
  </si>
  <si>
    <t>ELEKTROCIEPŁOWNIA OSTRÓW WIELKOPOLSKI</t>
  </si>
  <si>
    <t>EC Ostrów</t>
  </si>
  <si>
    <t>OZS</t>
  </si>
  <si>
    <t>PL-063</t>
  </si>
  <si>
    <t>PL-0072-05</t>
  </si>
  <si>
    <t>ELEKTROCIEPŁOWNIA KATOWICE</t>
  </si>
  <si>
    <t>PL-065</t>
  </si>
  <si>
    <t>PL-0076-05</t>
  </si>
  <si>
    <t>ELEKTROCIEPŁOWNIA BIELSKO-BIAŁA EC 1</t>
  </si>
  <si>
    <t>PL-066</t>
  </si>
  <si>
    <t>PL-0077-05</t>
  </si>
  <si>
    <t>ELEKTROCIEPŁOWNIA BIELSKO-BIAŁA EC 2</t>
  </si>
  <si>
    <t>PL-067</t>
  </si>
  <si>
    <t>PL-0078-05</t>
  </si>
  <si>
    <t>ELEKTROCIEPŁOWNIA DĘBIEŃSKO</t>
  </si>
  <si>
    <t>MEGAWAT</t>
  </si>
  <si>
    <t>PL-068</t>
  </si>
  <si>
    <t>PL-0079-05</t>
  </si>
  <si>
    <t>ELEKTROCIEPŁOWNIA KNURÓW</t>
  </si>
  <si>
    <t>PL-070</t>
  </si>
  <si>
    <t>PL-0082-05</t>
  </si>
  <si>
    <t>ELEKTROCIEPŁOWNIA CZECHOWICE-DZIEDZICE</t>
  </si>
  <si>
    <t>RCEKOENERGIA</t>
  </si>
  <si>
    <t>PL-072</t>
  </si>
  <si>
    <t>PL-0084-05</t>
  </si>
  <si>
    <t>ELEKTROCIEPŁOWNIA ZOFIÓWKA</t>
  </si>
  <si>
    <t>SEJ EC Zofiówka</t>
  </si>
  <si>
    <t>SEJ</t>
  </si>
  <si>
    <t>PL-074</t>
  </si>
  <si>
    <t>PL-0086-05</t>
  </si>
  <si>
    <t>ELEKTROCIEPŁOWNIA SUSZEC</t>
  </si>
  <si>
    <t>SEJ ZEK EC Pniówek</t>
  </si>
  <si>
    <t>PL-075</t>
  </si>
  <si>
    <t>PL-0087-05</t>
  </si>
  <si>
    <t>ELEKTROCIEPŁOWNIA URSUS</t>
  </si>
  <si>
    <t>EC Ursus</t>
  </si>
  <si>
    <t>PL-076</t>
  </si>
  <si>
    <t>PL-0089-05</t>
  </si>
  <si>
    <t>ELEKTROCIEPŁOWNIA CZĘSTOCHOWA EC 1</t>
  </si>
  <si>
    <t>ELSEN</t>
  </si>
  <si>
    <t>PL-077</t>
  </si>
  <si>
    <t>PL-0090-05</t>
  </si>
  <si>
    <t>ELEKTROCIEPŁOWNIA KOSTUCHNA</t>
  </si>
  <si>
    <t>ZEC Murcki</t>
  </si>
  <si>
    <t>ZEC</t>
  </si>
  <si>
    <t>PL-078</t>
  </si>
  <si>
    <t>PL-0091-05</t>
  </si>
  <si>
    <t>ELEKTROCIEPŁOWNIA WIECZOREK</t>
  </si>
  <si>
    <t>ZEC Wieczorek</t>
  </si>
  <si>
    <t>PL-079</t>
  </si>
  <si>
    <t>PL-0092-05</t>
  </si>
  <si>
    <t>ELEKTROCIEPŁOWNIA SKARŻYSKO-KAMIENNA</t>
  </si>
  <si>
    <t>ZM MESKO</t>
  </si>
  <si>
    <t>MESKO</t>
  </si>
  <si>
    <t>PL-080</t>
  </si>
  <si>
    <t>PL-0094-05</t>
  </si>
  <si>
    <t>ELEKTROCIEPŁOWNIA MIKOŁAJ</t>
  </si>
  <si>
    <t>CARBO-ENERGIA</t>
  </si>
  <si>
    <t>PL-081</t>
  </si>
  <si>
    <t>PL-0095-05</t>
  </si>
  <si>
    <t>ELEKTROCIEPŁOWNIA MIECHOWICE</t>
  </si>
  <si>
    <t>Fortum Bytom</t>
  </si>
  <si>
    <t>PL-082</t>
  </si>
  <si>
    <t>PL-0098-05</t>
  </si>
  <si>
    <t>ELEKTROCIEPŁOWNIA EC II KAROLIN</t>
  </si>
  <si>
    <t>DALKIA Poznań</t>
  </si>
  <si>
    <t>PL-083</t>
  </si>
  <si>
    <t>PL-0100-05</t>
  </si>
  <si>
    <t>Elektrociepłownia Bydgoszcz I</t>
  </si>
  <si>
    <t>PL-084</t>
  </si>
  <si>
    <t>PL-0101-05</t>
  </si>
  <si>
    <t>Elektrociepłownia Bydgoszcz II</t>
  </si>
  <si>
    <t>PL-085</t>
  </si>
  <si>
    <t>PL-0102-05</t>
  </si>
  <si>
    <t>ELEKTROCIEPŁOWNIA EC3 ŁÓDŹ</t>
  </si>
  <si>
    <t>DALKIA Łódź</t>
  </si>
  <si>
    <t>PL-086</t>
  </si>
  <si>
    <t>PL-0103-05</t>
  </si>
  <si>
    <t>ELEKTROCIEPŁOWNIA EC4 ŁÓDŹ</t>
  </si>
  <si>
    <t>PL-087</t>
  </si>
  <si>
    <t>PL-0104-05</t>
  </si>
  <si>
    <t>ELEKTROCIEPŁOWNIA EC2 ŁÓDŹ</t>
  </si>
  <si>
    <t>PL-088</t>
  </si>
  <si>
    <t>PL-0105-05</t>
  </si>
  <si>
    <t>ELEKTROCIEPŁOWNIA CZECHNICA</t>
  </si>
  <si>
    <t>ZEW KOGENERACJA</t>
  </si>
  <si>
    <t>PL-089</t>
  </si>
  <si>
    <t>PL-0106-05</t>
  </si>
  <si>
    <t>ELEKTROCIEPŁOWNIA WROCŁAW</t>
  </si>
  <si>
    <t>PL-090</t>
  </si>
  <si>
    <t>PL-0150-05</t>
  </si>
  <si>
    <t>Elektrociepłownia Jankowice</t>
  </si>
  <si>
    <t>PL-091</t>
  </si>
  <si>
    <t>PL-0214-05</t>
  </si>
  <si>
    <t>ELEKTROCIEPŁOWNIA PIASKÓWKA - TARNÓW</t>
  </si>
  <si>
    <t>MPEC w Tarnowie</t>
  </si>
  <si>
    <t>PL-093</t>
  </si>
  <si>
    <t>PL-0284-05</t>
  </si>
  <si>
    <t>ELEKTROCIEPŁOWNIA WYSZKÓW</t>
  </si>
  <si>
    <t>PEC w Wyszkowie</t>
  </si>
  <si>
    <t>PL-094</t>
  </si>
  <si>
    <t>PL-0287-05</t>
  </si>
  <si>
    <t>ELEKTROCIEPŁOWNIA MIASTO JELENIA GÓRA</t>
  </si>
  <si>
    <t>ECO JELENIA GÓRA</t>
  </si>
  <si>
    <t>PL-095</t>
  </si>
  <si>
    <t>PL-0375-05</t>
  </si>
  <si>
    <t>CIEPŁOWNIA, ELEKTROCIEPŁOWNIA BUDRYK - ORNONTOWICE</t>
  </si>
  <si>
    <t>ZPC Żory</t>
  </si>
  <si>
    <t>PL-096</t>
  </si>
  <si>
    <t>PL-0388-05</t>
  </si>
  <si>
    <t>ELEKTROCIEPŁOWNIA GORLICE</t>
  </si>
  <si>
    <t>EC Gorlice</t>
  </si>
  <si>
    <t>PL-097</t>
  </si>
  <si>
    <t>PL-0389-05</t>
  </si>
  <si>
    <t>ELEKTROCIEPŁOWNIA TRZEBINIA</t>
  </si>
  <si>
    <t>ENERGOMEDIA</t>
  </si>
  <si>
    <t>PKN ORLEN</t>
  </si>
  <si>
    <t>PL-098</t>
  </si>
  <si>
    <t>PL-0390-05</t>
  </si>
  <si>
    <t>ELEKTROCIEPŁOWNIA LOTOS - GDAŃSK</t>
  </si>
  <si>
    <t>PL-099</t>
  </si>
  <si>
    <t>PL-0391-05</t>
  </si>
  <si>
    <t>ELEKTROCIEPŁOWNIA ORLEN - PŁOCK</t>
  </si>
  <si>
    <t>PL-100</t>
  </si>
  <si>
    <t>PL-0394-05</t>
  </si>
  <si>
    <t>ELEKTROCIEPŁOWNIA JEDLICZE</t>
  </si>
  <si>
    <t>RN Jedlicze</t>
  </si>
  <si>
    <t>PL-101</t>
  </si>
  <si>
    <t>PL-0395-05</t>
  </si>
  <si>
    <t>ELEKTROCIEPŁOWNIA ZDZIESZOWICE</t>
  </si>
  <si>
    <t>AMP</t>
  </si>
  <si>
    <t>PL-102</t>
  </si>
  <si>
    <t>PL-0399-05</t>
  </si>
  <si>
    <t>ELEKTROCIEPŁOWNIA ŚREM</t>
  </si>
  <si>
    <t>PEC w Śremie</t>
  </si>
  <si>
    <t>PL-103</t>
  </si>
  <si>
    <t>PL-0401-05</t>
  </si>
  <si>
    <t>ELEKTROCIEPŁOWNIA ARCELORMITTAL - KRAKÓW</t>
  </si>
  <si>
    <t>PL-104</t>
  </si>
  <si>
    <t>PL-0402-05</t>
  </si>
  <si>
    <t>ELEKTROCIEPŁOWNIA ARCELORMITTAL - SOSNOWIEC</t>
  </si>
  <si>
    <t>PL-105</t>
  </si>
  <si>
    <t>PL-0427-05</t>
  </si>
  <si>
    <t>CIEPŁOWNIA - CUKROWNIA ZYGMUNTOWO</t>
  </si>
  <si>
    <t>Pfeifer &amp; Langen Glinojeck</t>
  </si>
  <si>
    <t>Pfeifer &amp; Langen Polska</t>
  </si>
  <si>
    <t>PL-106</t>
  </si>
  <si>
    <t>PL-0432-05</t>
  </si>
  <si>
    <t>ELEKTROCIEPŁOWNIA - CUKROWNIA CIĘŻKOWICE</t>
  </si>
  <si>
    <t>Sudzucker</t>
  </si>
  <si>
    <t>PL-107</t>
  </si>
  <si>
    <t>PL-0433-05</t>
  </si>
  <si>
    <t>ELEKTROCIEPŁOWNIA - CUKROWNIA CHEŁMŻA</t>
  </si>
  <si>
    <t>Nordzucker</t>
  </si>
  <si>
    <t>PL-108</t>
  </si>
  <si>
    <t>PL-0437-05</t>
  </si>
  <si>
    <t>CIEPŁOWNIA - CUKROWNIA STARGARD SZCZECIŃSKI</t>
  </si>
  <si>
    <t>Krajowa Spółka Cukrowa</t>
  </si>
  <si>
    <t>PL-110</t>
  </si>
  <si>
    <t>PL-0439-05</t>
  </si>
  <si>
    <t>ELEKTROCIELOWNIA - CUKROWNIA OPALENICA</t>
  </si>
  <si>
    <t>PL-111</t>
  </si>
  <si>
    <t>PL-0442-05</t>
  </si>
  <si>
    <t>CIEPŁOWNIA - CUKROWNIA ROPCZYCE</t>
  </si>
  <si>
    <t>PL-112</t>
  </si>
  <si>
    <t>PL-0443-05</t>
  </si>
  <si>
    <t>CIEPŁOWNIA - CUKROWNIA STRZELIN</t>
  </si>
  <si>
    <t>PL-113</t>
  </si>
  <si>
    <t>PL-0444-05</t>
  </si>
  <si>
    <t>CIEPŁOWNIA - CUKROWNIA STRZYŻÓW</t>
  </si>
  <si>
    <t>PL-114</t>
  </si>
  <si>
    <t>PL-0445-05</t>
  </si>
  <si>
    <t>CIEPŁOWNIA - CUKROWNIA ŚWIDNICA</t>
  </si>
  <si>
    <t>PL-116</t>
  </si>
  <si>
    <t>PL-0448-05</t>
  </si>
  <si>
    <t>CIEPŁOWNIA - CUKROWNIA DOBRZELIN</t>
  </si>
  <si>
    <t>PL-117</t>
  </si>
  <si>
    <t>PL-0450-05</t>
  </si>
  <si>
    <t>ELEKTROCIEPŁOWNIA - CUKROWNIA KRUSZWICA</t>
  </si>
  <si>
    <t>PL-118</t>
  </si>
  <si>
    <t>PL-0453-05</t>
  </si>
  <si>
    <t>ELEKTROCIEPŁOWNIA I CIEPŁOWNIA - CUKROWNIA MALBORK</t>
  </si>
  <si>
    <t>PL-119</t>
  </si>
  <si>
    <t>PL-0455-05</t>
  </si>
  <si>
    <t>ELEKTROCIEPŁOWNIA - CUKROWNIA NAKŁO N. NOTECIĄ</t>
  </si>
  <si>
    <t>PL-122</t>
  </si>
  <si>
    <t>PL-0461-05</t>
  </si>
  <si>
    <t>ELEKTROCIEPŁOWNIA - CUKROWNIA SIENNICA NADOLNA</t>
  </si>
  <si>
    <t>PL-123</t>
  </si>
  <si>
    <t>PL-0463-05</t>
  </si>
  <si>
    <t>ELEKTROCIEPŁOWNIA - CUKROWNIA WERBKOWICE</t>
  </si>
  <si>
    <t>PL-124</t>
  </si>
  <si>
    <t>PL-0465-05</t>
  </si>
  <si>
    <t>ELEKTROCIEPŁOWNIA - CUKROWNIA GOSTYŃ</t>
  </si>
  <si>
    <t>PL-125</t>
  </si>
  <si>
    <t>PL-0467-05</t>
  </si>
  <si>
    <t>ELEKTROCIEPŁOWNIA - CUKROWNIA MIEJSKA GÓRKA</t>
  </si>
  <si>
    <t>PL-126</t>
  </si>
  <si>
    <t>PL-0468-05</t>
  </si>
  <si>
    <t>ELEKTROCIEPŁOWNIA - CUKROWNIA ŚRODA WIELKOPOLSKA</t>
  </si>
  <si>
    <t>PL-127</t>
  </si>
  <si>
    <t>PL-0469-05</t>
  </si>
  <si>
    <t>ELEKTROCIEPŁOWNIA PRZEMYSŁOWA - WŁOCŁAWEK</t>
  </si>
  <si>
    <t>ZA ANWIL</t>
  </si>
  <si>
    <t>PL-128</t>
  </si>
  <si>
    <t>PL-0471-05</t>
  </si>
  <si>
    <t>ELEKTROCIEPŁOWNIE PRZEMYSŁOWE EC1 i EC2 - TORUŃ</t>
  </si>
  <si>
    <t>Elana-Energetyka</t>
  </si>
  <si>
    <t>PL-129</t>
  </si>
  <si>
    <t>PL-0472-05</t>
  </si>
  <si>
    <t>ELEKTROCIEPŁOWNIA NOWA SARZYNA</t>
  </si>
  <si>
    <t>EC Nowa Sarzyna</t>
  </si>
  <si>
    <t>Kulczyk Investment</t>
  </si>
  <si>
    <t>PL-130</t>
  </si>
  <si>
    <t>PL-0473-05</t>
  </si>
  <si>
    <t>ELEKTROCIEPŁOWNIA PRZEMYSŁOWA OŚWIĘCIM</t>
  </si>
  <si>
    <t>Synthos Dwory</t>
  </si>
  <si>
    <t>PL-131</t>
  </si>
  <si>
    <t>PL-0477-05</t>
  </si>
  <si>
    <t>ELETROCIEPŁOWNIE  EC-1 i EC-2 - BRZEG DOLNY</t>
  </si>
  <si>
    <t>PCC Rokita</t>
  </si>
  <si>
    <t>PL-132</t>
  </si>
  <si>
    <t>PL-0483-05</t>
  </si>
  <si>
    <t>ELEKTROCIEPŁOWNIA Z.A. KĘDZIERZYN</t>
  </si>
  <si>
    <t>ZAK</t>
  </si>
  <si>
    <t>PL-133</t>
  </si>
  <si>
    <t>PL-0484-05</t>
  </si>
  <si>
    <t>ELEKTROCIEPŁOWNIA Z.A. PUŁAWY</t>
  </si>
  <si>
    <t>ZAP</t>
  </si>
  <si>
    <t>PL-134</t>
  </si>
  <si>
    <t>PL-0485-05</t>
  </si>
  <si>
    <t>ELEKTROCIEPŁOWNIA Z.A. TARNÓW-MOŚCICE</t>
  </si>
  <si>
    <t>ZAT</t>
  </si>
  <si>
    <t>PL-135</t>
  </si>
  <si>
    <t>PL-0487-05</t>
  </si>
  <si>
    <t>ELEKTROCIEPŁOWNIA 1 - POLICE</t>
  </si>
  <si>
    <t>POLICE</t>
  </si>
  <si>
    <t>PL-136</t>
  </si>
  <si>
    <t>PL-0488-05</t>
  </si>
  <si>
    <t>ELEKTROCIEPŁOWNIA 2 - POLICE</t>
  </si>
  <si>
    <t>PL-137</t>
  </si>
  <si>
    <t>PL-0491-05</t>
  </si>
  <si>
    <t>ELEKTROCIEPŁOWNIA I CIEPŁOWNIA GAMRAT</t>
  </si>
  <si>
    <t>ZTS GAMRAT</t>
  </si>
  <si>
    <t>ZTS Gamrat</t>
  </si>
  <si>
    <t>PL-138</t>
  </si>
  <si>
    <t>PL-0506-05</t>
  </si>
  <si>
    <t>ELETROCIEPŁOWNIA STEICO</t>
  </si>
  <si>
    <t>STEICO</t>
  </si>
  <si>
    <t>PL-139</t>
  </si>
  <si>
    <t>PL-0529-05</t>
  </si>
  <si>
    <t>ELEKTROCIEPŁOWNIA E-3 GŁOGÓW</t>
  </si>
  <si>
    <t>PL-140</t>
  </si>
  <si>
    <t>PL-0530-05</t>
  </si>
  <si>
    <t>ELEKTROCIEPŁOWNIA E-4 LEGNICA</t>
  </si>
  <si>
    <t>PL-142</t>
  </si>
  <si>
    <t>PL-0902-08</t>
  </si>
  <si>
    <t>ELEKTROCIEPOWNIA EC-2 CERGIA</t>
  </si>
  <si>
    <t>EDF Toruń</t>
  </si>
  <si>
    <t>PL-144</t>
  </si>
  <si>
    <t>PL-0070-05</t>
  </si>
  <si>
    <t>ELEKTROCIEPŁOWNIA GRUDZIĄDZ</t>
  </si>
  <si>
    <t>OPEC Grudziądz</t>
  </si>
  <si>
    <t>PL-145</t>
  </si>
  <si>
    <t>PL-0126-05</t>
  </si>
  <si>
    <t>PGE Elektrociepłownia Kielce Spółka Akcyjna</t>
  </si>
  <si>
    <t>PL-146</t>
  </si>
  <si>
    <t>PL-0254-05</t>
  </si>
  <si>
    <t>Ciepłownia Zakopane</t>
  </si>
  <si>
    <t>PEC Geotermia Podhalańska</t>
  </si>
  <si>
    <t>PL-147</t>
  </si>
  <si>
    <t>PL-0301-05</t>
  </si>
  <si>
    <t>ELETROCIEPŁOWNIA PŁOŃSK</t>
  </si>
  <si>
    <t>PEC w Płońsku</t>
  </si>
  <si>
    <t>PL-148</t>
  </si>
  <si>
    <t>PL-0303-05</t>
  </si>
  <si>
    <t>CIEPŁOWNIA GŁÓWNA - SUWAŁKI</t>
  </si>
  <si>
    <t>PEC w Suwałkach</t>
  </si>
  <si>
    <t>PL-149</t>
  </si>
  <si>
    <t>PL-0335-05</t>
  </si>
  <si>
    <t>CIEPŁOWNIA NOWA DĘBA</t>
  </si>
  <si>
    <t>Energetyka Wisłosan</t>
  </si>
  <si>
    <t>PL-150</t>
  </si>
  <si>
    <t>PL-0470-05</t>
  </si>
  <si>
    <t>CIEPŁOWNIA PRZEMYSŁOWA - JASŁO</t>
  </si>
  <si>
    <t>EVONIK CARBON POLSKA</t>
  </si>
  <si>
    <t>EVONIK CARBON</t>
  </si>
  <si>
    <t>PL-152</t>
  </si>
  <si>
    <t>PL-0602-05</t>
  </si>
  <si>
    <t>ELEKTROCIEPŁOWNIA RADOMSKO</t>
  </si>
  <si>
    <t>PEC w Chrzanowie</t>
  </si>
  <si>
    <t>PL-153</t>
  </si>
  <si>
    <t>PL-0614-05</t>
  </si>
  <si>
    <t>ELEKTROCIEPŁOWNIA FROTEX</t>
  </si>
  <si>
    <t>EC Prudnik</t>
  </si>
  <si>
    <t>PL-154</t>
  </si>
  <si>
    <t>PL-0879-05</t>
  </si>
  <si>
    <t>ELEKTROWNIA MERCURY ENERGIA</t>
  </si>
  <si>
    <t>Mercury Energia</t>
  </si>
  <si>
    <t>PEP</t>
  </si>
  <si>
    <t>PL-155</t>
  </si>
  <si>
    <t>PL-0957-08</t>
  </si>
  <si>
    <t>ELEKTROWNIA PĄTNÓW II</t>
  </si>
  <si>
    <t>PAK Pątnów II</t>
  </si>
  <si>
    <t>PL-156</t>
  </si>
  <si>
    <t>PL-0959-08</t>
  </si>
  <si>
    <t>ELEKTROCIEPŁOWNIA PRZYJAŹŃ</t>
  </si>
  <si>
    <t>Koksownia Przyjaźń</t>
  </si>
  <si>
    <t>PL-157</t>
  </si>
  <si>
    <t>brak</t>
  </si>
  <si>
    <t>ELEKTROCIEPŁOWNIA NOWA SKAWINA</t>
  </si>
  <si>
    <t>PL-158</t>
  </si>
  <si>
    <t>ELEKTROWNIA OSTROŁĘKA C</t>
  </si>
  <si>
    <t>EL Ostrołęka</t>
  </si>
  <si>
    <t>PL-159</t>
  </si>
  <si>
    <t>ELEKTROWNIA PUŁAWY</t>
  </si>
  <si>
    <t>Elektrownia Puławy Sp. Z o.o.</t>
  </si>
  <si>
    <t>PGE - 50%; ZAP - 50%</t>
  </si>
  <si>
    <t>PL-160</t>
  </si>
  <si>
    <t>PL-0001-05</t>
  </si>
  <si>
    <t>Elektrownia Bełchatów</t>
  </si>
  <si>
    <t>PL-161</t>
  </si>
  <si>
    <t>PL-162</t>
  </si>
  <si>
    <t>PL-163</t>
  </si>
  <si>
    <t>PL-164</t>
  </si>
  <si>
    <t>PL-165</t>
  </si>
  <si>
    <t>Elektrownia Płock</t>
  </si>
  <si>
    <t>GDF SUEZ Energia Polska</t>
  </si>
  <si>
    <t>PL-166</t>
  </si>
  <si>
    <t>Elektrownia Łęczna</t>
  </si>
  <si>
    <t>PL-167</t>
  </si>
  <si>
    <t>Elektrownia Włocławek</t>
  </si>
  <si>
    <t>PL-168</t>
  </si>
  <si>
    <t>PL-169</t>
  </si>
  <si>
    <t>Elektrownia Blachownia</t>
  </si>
  <si>
    <t>PL-170</t>
  </si>
  <si>
    <t>Elektrownia Jaworzno III - Elektrownia II</t>
  </si>
  <si>
    <t>PL-171</t>
  </si>
  <si>
    <t>Elektrownia Dolna Odra</t>
  </si>
  <si>
    <t>PL-172</t>
  </si>
  <si>
    <t>Elektrownia Pomorzany</t>
  </si>
  <si>
    <t>PL-173</t>
  </si>
  <si>
    <t>PL-0981-13</t>
  </si>
  <si>
    <t>Elektrownia Północ - Rajkowy k. Pelplina</t>
  </si>
  <si>
    <t>EL Północ</t>
  </si>
  <si>
    <t>PL-174</t>
  </si>
  <si>
    <t>PL-175</t>
  </si>
  <si>
    <t>ELEKTROCIEPŁOWNIA CCGT CHP WROCŁAW</t>
  </si>
  <si>
    <t>PL-176</t>
  </si>
  <si>
    <t>ELEKTROCIEPŁOWNIA CHP CZĘSTOCHOWA</t>
  </si>
  <si>
    <t>PL-177</t>
  </si>
  <si>
    <t>PL-0994-08</t>
  </si>
  <si>
    <t>Elektrociepłownia Stora Enso</t>
  </si>
  <si>
    <t>Stora Enso</t>
  </si>
  <si>
    <t>STORA ENSO</t>
  </si>
  <si>
    <t>PL-178</t>
  </si>
  <si>
    <t>Elektrociepłownia Stalowa Wola S.A.</t>
  </si>
  <si>
    <t>PL-179</t>
  </si>
  <si>
    <t>PL-181</t>
  </si>
  <si>
    <t>PL-0041-05</t>
  </si>
  <si>
    <t>Elektrociepłownia Mielec</t>
  </si>
  <si>
    <t>EC Mielec</t>
  </si>
  <si>
    <t>PL-184</t>
  </si>
  <si>
    <t>PL-185</t>
  </si>
  <si>
    <t>Fortum ZabrzeSA (EC Zabrze SA)</t>
  </si>
  <si>
    <t>PL-186</t>
  </si>
  <si>
    <t>PL-188</t>
  </si>
  <si>
    <t>PL-0080-05</t>
  </si>
  <si>
    <t>Elektrociepłownia gazowa EC-2 SIEDLCE</t>
  </si>
  <si>
    <t>PEC w Siedlcach</t>
  </si>
  <si>
    <t>PL-189</t>
  </si>
  <si>
    <t>PL-0083-05</t>
  </si>
  <si>
    <t>ELEKTROCIEPŁOWNIA MOSZCZENICA</t>
  </si>
  <si>
    <t>SEJ EC Moszczenica</t>
  </si>
  <si>
    <t>PL-190</t>
  </si>
  <si>
    <t>ELEKTROCIEPOŁOWNIA  ZOFIÓWKA</t>
  </si>
  <si>
    <t>PL-191</t>
  </si>
  <si>
    <t>PL-0085-05</t>
  </si>
  <si>
    <t>ELEKTROCIEPŁOWNIA PNIÓWEK</t>
  </si>
  <si>
    <t>PL-192</t>
  </si>
  <si>
    <t>PL-193</t>
  </si>
  <si>
    <t>PL-198</t>
  </si>
  <si>
    <t>Elektrociepłownia EC2 Cergia</t>
  </si>
  <si>
    <t>-</t>
  </si>
  <si>
    <t>Instalacja</t>
  </si>
  <si>
    <t>0</t>
  </si>
  <si>
    <t>Uwagi, zastrzeżenia i zarządzenia pokontrolne</t>
  </si>
  <si>
    <t xml:space="preserve">Charakterystyka zadania </t>
  </si>
  <si>
    <t>Redukcja strat w przesyle albo dystrybucji</t>
  </si>
  <si>
    <t>Redukcja strat transformatorów</t>
  </si>
  <si>
    <t>Wzrost przepustowości istniejących linii</t>
  </si>
  <si>
    <t>Wzrost przepustowości technicznej sieci przesyłowej gazowej</t>
  </si>
  <si>
    <t>Liczba nowych lub zmodernizowanych pojedynczych elementów wyposażenia stacji elektroenergetycznych (np. jednostek transformatorowych, pól liniowych)</t>
  </si>
  <si>
    <t>Liczba nowych lub zmodernizowanych stacji elektroenergetycznych</t>
  </si>
  <si>
    <t>Redukcja strat ciepła</t>
  </si>
  <si>
    <t>Ilość energii elektrycznej z kogeneracji wprowadzona do sieci elektroenergetycznej</t>
  </si>
  <si>
    <t>Ilość energii cieplnej z kogeneracji wprowadzona do sieci ciepłowniczej</t>
  </si>
  <si>
    <t>Redukcja emisyjności w wyniku realizacji zadania inwestycyjnego</t>
  </si>
  <si>
    <t>1) instalacja wytwarzająca energię elektryczną</t>
  </si>
  <si>
    <t>2) gazowy system przesyłowy</t>
  </si>
  <si>
    <t>3) elektroenergetyczny system przesyłowy</t>
  </si>
  <si>
    <t>1) Tak</t>
  </si>
  <si>
    <t>2) Nie</t>
  </si>
  <si>
    <t>Rzeczywisty rok rozpoczęcia inwestycji</t>
  </si>
  <si>
    <t>Moc osiągalna</t>
  </si>
  <si>
    <t>Emisyjność w wyniku realizacji zadania inwestycyjnego</t>
  </si>
  <si>
    <t>Opis przyczyny zmiany terminu zakończenia realizacji zadania inwestycyjnego</t>
  </si>
  <si>
    <t>Osoba przeprowadzająca odbiór</t>
  </si>
  <si>
    <t>Pozycja w harmonogramie rzeczowo-finansowym</t>
  </si>
  <si>
    <t>Organ przeprowadzający kontrolę</t>
  </si>
  <si>
    <t>Grupa kapitałowa
(nazwa skrócona)</t>
  </si>
  <si>
    <t>Planowany rok zakończenia inwestycji wskazany w harmonogramie rzeczowo-finansowym lub jego korekcie</t>
  </si>
  <si>
    <t>Planowane koszty kwalifikowane, zgłoszone do Krajowego Planu Inwestycyjnego, do zbilansowania z wartością planowanych do przydzielenia uprawnień do emisji do poniesienia w poszczególnych latach realizacji zadania inwestycyjnego [zł]</t>
  </si>
  <si>
    <t xml:space="preserve">Zmiany planowanej wysokości kosztów kwalifikowanych do zbilansowania z wartością planowanych do przydzielenia uprawnień do emisji do poniesienia w poszczególnych latach realizacji zadania inwestycyjnego do poniesienia w kolejnych latach realizacji tego zadania [zł] </t>
  </si>
  <si>
    <t>Koszt przedsiewzięcia ogółem [zł]</t>
  </si>
  <si>
    <t>Koszt kwalifikowany ogółem [zł]</t>
  </si>
  <si>
    <t>Kwota dofinansowania [zł]</t>
  </si>
  <si>
    <t>Kwota stanowiąca pomoc państwa [zł]</t>
  </si>
  <si>
    <t>Koszty planowane w harmonogramie rzeczowo-finansowym [zł]</t>
  </si>
  <si>
    <t>Koszty poniesione [zł]</t>
  </si>
  <si>
    <t>Różnica [zł]</t>
  </si>
  <si>
    <t>Kwota stanowiąca pomoc publiczną [zł]</t>
  </si>
  <si>
    <t>Kwota z faktury lub równoważnego dokumentu księgowego [zł]</t>
  </si>
  <si>
    <t>Dofinansowanie kosztów związanych ze spełnieniem obowiązków wynikających z przepisów dotyczących emisji przemysłowych (dyrektywy 2010/75/UE) [zł]</t>
  </si>
  <si>
    <t>Kwota kosztów związanych ze spełnieniem obowiązków wynikajacych z przepisów dotyczących promowania stosowania energii ze źródeł odnawialnych [zł]</t>
  </si>
  <si>
    <t>Koszty inwestycyjne stanowiące finansowanie ze środków krajowych i Unii Europejskiej, które stanowią pomoc publiczną [zł]</t>
  </si>
  <si>
    <t>Wysokość poniesionych w okresie sprawozdawczym kosztów inwestycyjnych kwalifikowanych do zbilansowania z wartością planowanych do przydzielenia uprawnień do emisji [zł]</t>
  </si>
  <si>
    <t>Nadwyżka kosztów kwalifikowanych poniesionych w poprzednich okresach sprawozdawczych niezbilansowanych z wartością przydzielonych uprawnień do emisji [€]</t>
  </si>
  <si>
    <t>Sumaryczna wysokość kwalifikowanych kosztów inwestycyjnych stanowiących podstawę do zbilansowania z wartością planowanych do przydzielenia uprawnień do emisji [€]</t>
  </si>
  <si>
    <t>Numer zadania inwestycyjnego w KPI
(np. PL-$-0100)</t>
  </si>
  <si>
    <t>Wpływ zadania inwestycyjnego na moc osiągalną netto</t>
  </si>
  <si>
    <t>Osiągalna moc po zakończeniu realizacji zadania inwestycyjnego [MW]</t>
  </si>
  <si>
    <t>Przyrost mocy w wyniku realizacji zadania inwestycyjnego [MW]</t>
  </si>
  <si>
    <t>Moc planowana do wprowadzenia do eksploatacji do 2020 roku [MW]</t>
  </si>
  <si>
    <t>Moc planowana do wyłączenia do 2020 roku [MW]</t>
  </si>
  <si>
    <t xml:space="preserve">Całkowite sumaryczne koszty kwalifikowane zadania inwestycyjnego zgłoszone w KPI [zł] </t>
  </si>
  <si>
    <t xml:space="preserve">Całkowite sumaryczne koszty kwalifikowane zadania inwestycyjnego po korekcie [zł] </t>
  </si>
  <si>
    <t>Koszty inwestycyjne poniesione w okresie sprawozdawczym na realizację zadania inwestycyjnego [zł]</t>
  </si>
  <si>
    <t>w tym koszty niestanowiące pomocy publicznej [zł]</t>
  </si>
  <si>
    <t>Wysokość poniesionych kosztów inwestycyjnych (w cenach z 2010 r.) kwalifikowanych do zbilansowania z wartością planowanych do przydzielenia uprawnień do emisji [zł]</t>
  </si>
  <si>
    <t>Osiągalna moc przed rozpoczęciem realizacji zadania inwestycyjnego [MW]</t>
  </si>
  <si>
    <t>Udział dofinansowania w kosztach związanych ze spełnieniem obowiązków wynikających z przepisów dotyczących emisji przemysłowych (dyrektywy 2010/75/UE) (kol. 7/kol. 6) [%]</t>
  </si>
  <si>
    <t xml:space="preserve">Pozycja harmonogramu rzeczowo-finansowego 
(wyszczególnienie rzeczowych elementów zadania inwestycyjnego)
</t>
  </si>
  <si>
    <t>Koszty inwestycyjne poniesione w okresie sprawozdawczym w związku ze spełnieniem obowiązków wynikających z przepisów dotyczących emisji przemysłowych [zł],</t>
  </si>
  <si>
    <t>Sumaryczna liczba uprawnień do emisji do wydania na rachunki instalacji, zbilansowana kwalifikowanymi kosztami inwestycyjnymi poniesionymi na realizację zadania</t>
  </si>
  <si>
    <t>Liczba uprawnień do emisji do wydania na rachunki instalacji za okres, którego dotyczy sprawozdanie, zbilansowana kwalifikowanymi kosztami inwestycyjnymi poniesionymi na realizację zadania</t>
  </si>
  <si>
    <t>Nowy termin zakończenia realizacji zadania inwestycyjnego</t>
  </si>
  <si>
    <t xml:space="preserve">D. ZESTAWIENIE PLANOWANYCH ŹRÓDEŁ FINANSOWANIA ZADANIA INWESTYCYJNEGO, W TYM ŹRÓDEŁ FINANSOWANIA ZE ŚRODKÓW KRAJOWYCH I UNII EUROPEJSKIEJ, STANOWIĄCYCH POMOC PUBLICZNĄ </t>
  </si>
  <si>
    <t>E1. ZESTAWIENIE RZECZOWYCH ELEMENTÓW ZADANIA INWESTYCYJNEGO ZREALIZOWANYCH W OKRESIE SPRAWOZDAWCZYM</t>
  </si>
  <si>
    <t>E2. ZESTAWIENIE PONIESIONYCH KOSZTÓW INWESTYCYJNYCH NETTO SFINANSOWANYCH ZE ŹRÓDEŁ STANOWIĄCYCH POMOC PUBLICZNĄ</t>
  </si>
  <si>
    <t xml:space="preserve">Imię i nazwisko osoby upoważnionej do działania w imieniu podmiotu </t>
  </si>
  <si>
    <t>Imię i nazwisko osoby wyznaczonej do kontaktu</t>
  </si>
  <si>
    <t>Numer zadania inwestycyjnego ujętego w KPI (np. PL-$-0001)</t>
  </si>
  <si>
    <t xml:space="preserve">Nazwa zadania inwestycyjnego ujętego w KPI </t>
  </si>
  <si>
    <t>1. DANE IDENTYFIKACYJNE PODMIOTU RELIZUJĄCEGO ZADANIE INWESTYCYJNE W KPI</t>
  </si>
  <si>
    <t>Nazwa prowadzącego instalację lub operatora systemu przesyłowego</t>
  </si>
  <si>
    <t>4. PLANOWANE KOSZTY WSZYSTKICH RZECZOWYCH ELEMENTÓW ZADANIA INWESTYCYJNEGO</t>
  </si>
  <si>
    <t>7. ŹRÓDŁA FINANSOWANIA ZADANIA INWESTYCJNEGO</t>
  </si>
  <si>
    <t>8. KOREKTA INFORMACJI DOTYCZĄCEJ ŹRÓDEŁ FINANSOWANIA ZADANIA INWESTYCYJNEGO</t>
  </si>
  <si>
    <t>9. KOSZTY REALIZACJI ELEMENTÓW RZECZOWYCH W HARMONOGRAMIE RZECZOWO-FINANSOWYM W OKRESIE, KTÓREGO DOTYCZY SPRAWOZDANIE</t>
  </si>
  <si>
    <t>10. DOKUMENTY POTWIERDZAJĄCE REALIZACJĘ ELEMENTÓW RZECZOWYCH W OKRESIE, KTÓREGO DOTYCZY SPRAWOZDANIE</t>
  </si>
  <si>
    <t>14. INFORMACJE DOTYCZĄCE PRZEPROWADZONYCH KONTROLI</t>
  </si>
  <si>
    <t>15. KOSZTY INWESTYCYJNE PONIESIONE NA REALIZACJĘ ZADANIA INWESTYCYJNEGO</t>
  </si>
  <si>
    <t>18. DANE IDENTYFIKACYJNE PODMIOTU REALIZUJĄCEGO ZADANIA INWESTYCYJNE UJĘTE W KPI</t>
  </si>
  <si>
    <t>Nazwa podmiotu</t>
  </si>
  <si>
    <t>Wszystkie zadania inwestycyjne KPI realizowane przez podmiot w okresie sprawozdawczym</t>
  </si>
  <si>
    <t xml:space="preserve">19. WYKAZ INSTALACJI WYTWARZAJĄCYCH ENERGIĘ ELEKTRYCZNĄ, KTÓRYM ZOSTANĄ WYDANE UPRAWNIENIA DO EMISJI W ZWIĄZKU Z PONIESIENIEM KOSZTÓW INWESTYCYJNYCH PRZEZ PODMIOT RELIZUJĄCY ZADANIE INWESTYCYJNE </t>
  </si>
  <si>
    <t>SPRAWOZDANIE RZECZOWO-FINANSOWE Z REALIZACJI ZADANIA INWESTYCYJNEGO UJĘTEGO 
W KRAJOWYM PLANIE INWESTYCYJNYM (KPI)</t>
  </si>
  <si>
    <t>2. DANE INSTALACJI, W KTÓREJ REALIZOWANE JEST ZADANIE INWESTYCYJNE, LUB DANE OPERATORA SYSTEMU PRZESYŁOWEGO</t>
  </si>
  <si>
    <t>Rodzaj zastosowanego paliwa podstawowego (węgiel kamienny, węgiel brunatny, gaz ziemny systemowy, gaz ziemny ze złóż lokalnych, olej ciężki, olej lekki, biomasa, metan z odmetanowienia kopalń); w przypadku współspalania – rodzaj zastosowanego paliwa współspalania oraz średni udział współspalania</t>
  </si>
  <si>
    <t>6. INFORMACJE O ZMIANIE TERMINU REALIZACJI ZADANIA INWESTYCYJNEGO</t>
  </si>
  <si>
    <t>Udział dofinansowania w koszcie ogólnym [%]</t>
  </si>
  <si>
    <t>Koszt przedsięwzięcia ogółem [zł]</t>
  </si>
  <si>
    <t>Dofinansowanie kosztów związanych ze spełnieniem obowiązków wynikajacych z przepisów dotyczących promowania stosowania energii ze źródeł odnawialnych [zł]</t>
  </si>
  <si>
    <t>Nadwyżka kosztów inwestycyjnych do zbilansowania z wartością planowanych do przydzielenia uprawnień do emisji możliwa do wykorzystania w następnych latach okresu rozliczeniowego [€]</t>
  </si>
  <si>
    <t>Koszty inwestycyjne poniesione w okresie sprawozdawczym w związku ze spełnieniem obowiązków wynikających z przepisów dotyczących promowania stosowania energii ze źródeł odnawialnych [zł],</t>
  </si>
  <si>
    <t>H. ZBIORCZE ZESTAWIENIE INSTALACJI OTRZYMUJĄCYCH UPRAWNIENIA DO EMISJI</t>
  </si>
  <si>
    <t xml:space="preserve">Nazwa podmiotu </t>
  </si>
  <si>
    <t>3. OPIS ZADANIA INWESTYCYJNEGO I WSKAŹNIKA LUB WSKAŹNIKÓW ZGODNOŚCI</t>
  </si>
  <si>
    <t xml:space="preserve">Nadwyżka kosztów kwalifikowanych poniesionych w poprzednich okresach sprawozdawczych niezbilansowanych z wartością uprawnień do emisji [€] </t>
  </si>
  <si>
    <t xml:space="preserve">Nadwyżka kosztów kwalifikowanych poniesionych w poprzednich okresach sprawozdawczych niezbilansowanych z wartością uprawnień do emisji 
[€] </t>
  </si>
  <si>
    <t xml:space="preserve">Sumaryczne koszty kwalifikowane możliwe do zbilansowania z wartością uprawnień do emisji 
[€] </t>
  </si>
  <si>
    <t xml:space="preserve">Liczba uprawnień do emisji do wydania w danym roku </t>
  </si>
  <si>
    <t xml:space="preserve">Wartość uprawnień do emisji do przydzielenia [€] </t>
  </si>
  <si>
    <t>G. WARTOŚĆ KOSZTÓW INWESTYCYJNYCH PONIESIONYCH NA REALIZACJĘ ZADANIA INWESTYCYJNEGO KWALIFIKOWANYCH DO ZBILANSOWANIA Z WARTOŚCIĄ PLANOWANYCH DO PRZYDZIELENIA UPRAWNIEŃ DO EMISJI</t>
  </si>
  <si>
    <t>Uzasadnienie wyboru wskaźników zgodności</t>
  </si>
  <si>
    <t>1) modernizacja istniejących instalacji wytwarzających energię elektryczną, w tym modernizacja pojedynczych urządzeń lub wymiana tych urządzeń</t>
  </si>
  <si>
    <t>2) budowa nowych instalacji wytwarzających energię elektryczną</t>
  </si>
  <si>
    <t>3) inwestycje w sieci przesyłowe i dystrybucyjne elektroenergetyczne</t>
  </si>
  <si>
    <t>4) inwestycje w sieci przesyłowe gazowe</t>
  </si>
  <si>
    <t>5) inwestycje w sieci ciepłownicze</t>
  </si>
  <si>
    <t>1) 1 lipca 2015 do 30 czerwca 2016</t>
  </si>
  <si>
    <t>2) 1 lipca 2016 do 30 czerwca 2017</t>
  </si>
  <si>
    <t>3) 1 lipca 2017 do 30 czerwca 2018</t>
  </si>
  <si>
    <t>4) 1 lipca 2018 do 30 czerwca 2019</t>
  </si>
  <si>
    <t>5) 1 lipca 2019 do 30 czerwca 2020</t>
  </si>
  <si>
    <t>Załącznik nr 2</t>
  </si>
  <si>
    <r>
      <t>OKRES SPRAWOZDAWCZY</t>
    </r>
    <r>
      <rPr>
        <vertAlign val="superscript"/>
        <sz val="12"/>
        <color theme="1"/>
        <rFont val="Times New Roman"/>
        <family val="1"/>
        <charset val="238"/>
      </rPr>
      <t>1)</t>
    </r>
  </si>
  <si>
    <r>
      <rPr>
        <vertAlign val="superscript"/>
        <sz val="12"/>
        <color indexed="8"/>
        <rFont val="Times New Roman"/>
        <family val="1"/>
        <charset val="238"/>
      </rPr>
      <t xml:space="preserve">1) </t>
    </r>
    <r>
      <rPr>
        <sz val="12"/>
        <color indexed="8"/>
        <rFont val="Times New Roman"/>
        <family val="1"/>
        <charset val="238"/>
      </rPr>
      <t>Należy wybrać odpowiedni okres sprawozdawczy:</t>
    </r>
  </si>
  <si>
    <r>
      <t>Mg CO</t>
    </r>
    <r>
      <rPr>
        <vertAlign val="sub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/MWh</t>
    </r>
  </si>
  <si>
    <r>
      <t>tys. m</t>
    </r>
    <r>
      <rPr>
        <vertAlign val="superscript"/>
        <sz val="11"/>
        <color indexed="8"/>
        <rFont val="Times New Roman"/>
        <family val="1"/>
        <charset val="238"/>
      </rPr>
      <t>3</t>
    </r>
  </si>
  <si>
    <t xml:space="preserve">Udział pomocy państwa w kosztach kwalifikowanych przedsięwzięcia [%] </t>
  </si>
  <si>
    <t xml:space="preserve">Udział finansowania w kosztach kwalifikowanych przedsięwzięcia [%] </t>
  </si>
  <si>
    <t>Udział pomocy państwa w kosztach kwalifikowanych przedsięwzięcia [%]</t>
  </si>
  <si>
    <t>E3. ZESTAWIENIE PONIESIONYCH KOSZTÓW INWESTYCYJNYCH NETTO ZWIĄZANYCH ZE SPEŁNIENIEM OBOWIĄZKÓW WYNIKAJĄCYCH Z PRZEPISÓW DOTYCZĄCYCH EMISJI PRZEMYSŁOWYCH ORAZ ZWIĄZANYCH ZE SPEŁNIENIEM OBOWIĄZKÓW WYNIKAJĄCYCH Z PRZEPISÓW DOTYCZĄCYCH PROMOWANIA STOSOWANIA ENERGII ZE ŹRÓDEŁ ODNAWIALNYCH, Z WYŁĄCZENIEM KOSZTÓW SFINANSOWANYCH ZE ŹRÓDEŁ STANOWIĄCYCH POMOC PUBLICZNĄ</t>
  </si>
  <si>
    <r>
      <t xml:space="preserve">Sumaryczna liczba uprawnień do emisji </t>
    </r>
    <r>
      <rPr>
        <b/>
        <sz val="12"/>
        <rFont val="Times New Roman"/>
        <family val="1"/>
        <charset val="238"/>
      </rPr>
      <t>możliwych</t>
    </r>
    <r>
      <rPr>
        <sz val="12"/>
        <rFont val="Times New Roman"/>
        <family val="1"/>
        <charset val="238"/>
      </rPr>
      <t xml:space="preserve"> do wydania w danym roku</t>
    </r>
  </si>
  <si>
    <r>
      <t xml:space="preserve">Liczba uprawnień do emisji z lat 2013-2014 </t>
    </r>
    <r>
      <rPr>
        <b/>
        <sz val="12"/>
        <rFont val="Times New Roman"/>
        <family val="1"/>
        <charset val="238"/>
      </rPr>
      <t>do wydania na rachunek</t>
    </r>
    <r>
      <rPr>
        <sz val="12"/>
        <rFont val="Times New Roman"/>
        <family val="1"/>
        <charset val="238"/>
      </rPr>
      <t xml:space="preserve"> posiadania operatora w rejestrze Unii</t>
    </r>
  </si>
  <si>
    <r>
      <t xml:space="preserve">Liczba uprawnień do emisji z lat 2015-2020 </t>
    </r>
    <r>
      <rPr>
        <b/>
        <sz val="12"/>
        <rFont val="Times New Roman"/>
        <family val="1"/>
        <charset val="238"/>
      </rPr>
      <t>do wydania na rachunek</t>
    </r>
    <r>
      <rPr>
        <sz val="12"/>
        <rFont val="Times New Roman"/>
        <family val="1"/>
        <charset val="238"/>
      </rPr>
      <t xml:space="preserve"> posiadania operatora w rejestrze Unii</t>
    </r>
  </si>
  <si>
    <r>
      <t xml:space="preserve">Sumaryczna liczba uprawnień do emisji </t>
    </r>
    <r>
      <rPr>
        <b/>
        <sz val="12"/>
        <rFont val="Times New Roman"/>
        <family val="1"/>
        <charset val="238"/>
      </rPr>
      <t>do wydania na rachunek</t>
    </r>
    <r>
      <rPr>
        <sz val="12"/>
        <rFont val="Times New Roman"/>
        <family val="1"/>
        <charset val="238"/>
      </rPr>
      <t xml:space="preserve"> posiadania operatora w rejestrze Unii</t>
    </r>
  </si>
  <si>
    <t xml:space="preserve">Koszty kwalifikowane w okresie sprawozdawczym wg cen z 2010 r. 
[€] </t>
  </si>
  <si>
    <r>
      <t>Numer instalacji</t>
    </r>
    <r>
      <rPr>
        <vertAlign val="superscript"/>
        <sz val="12"/>
        <color indexed="8"/>
        <rFont val="Times New Roman"/>
        <family val="1"/>
        <charset val="238"/>
      </rPr>
      <t>19)</t>
    </r>
  </si>
  <si>
    <t>Wartość zatwierdzonego wskaźnika zgodności przed rozpoczęciem realizacji zadania inwestycyjnego</t>
  </si>
  <si>
    <t>Wartość zatwierdzonego wskaźnika zgodności po zakończeniu realizacji zadania inwestycyjnego</t>
  </si>
  <si>
    <t>Udział dofinansowania w kosztach brutto związanych ze spełnieniem obowiązków wynikajacych z przepisów dotyczących promowania stosowania energii ze źródeł odnawialnych (kol. 7/kol. 6) [%]</t>
  </si>
  <si>
    <t>Numer w Krajowym Planie Rozdziału Uprawnień do emisji dwutlenku węgla (KPRU) prowadzącego instalację (np. PL-0001-05 lub „brak”)</t>
  </si>
  <si>
    <t>E-mail</t>
  </si>
  <si>
    <t>Fax</t>
  </si>
  <si>
    <t>Wartość zatwierdzonego wskaźnika zgodności przed rozpoczecięm realizacji zadania inwestycyjnego</t>
  </si>
  <si>
    <t xml:space="preserve">Koszty kwalifikowane poniesione w okresie sprawozdaw-czym [€] </t>
  </si>
  <si>
    <t>Długość powstałych bądź zmodernizowanych linii 
(z uwzględnieniem podziału na sieci najwyższego napięcia, wysokiego napięcia, średniego napięcia i niskiego napięcia)</t>
  </si>
  <si>
    <t>Liczba odcinków powstałych bądź zmodernizowanych linii 
(z uwzględnieniem podziału na sieci wysokiego napięcia, średniego napięcia i niskiego napięcia)</t>
  </si>
  <si>
    <t>F. ZESTAWIENIE PROTOKOŁÓW Z KONTROLI REALIZACJI ZADANIA INWESTYCYJNEGO PRZEPROWADZONYCH PRZEZ ORGANY NADZORU BUDOWLANEGO W OKRESIE SPRAWOZDAWCZYM, Z UWZGLĘDNIENIEM UWAG I ZASTRZEŻEŃ ORGANÓW PRZEPROWADZAJĄCYCH KONTROLĘ ORAZ SPOSOBU REALIZACJI ZALECEŃ POKONTROLNYCH</t>
  </si>
  <si>
    <t>1. Wskaźniki zgodności dla zadań inwestycyjnych związanych z modernizacją istniejących instalacji wytwarzających energię elektryczną, w tym związanych z modernizacją pojedynczych urządzeń lub wymianą tych urządzeń</t>
  </si>
  <si>
    <t>2. Wskaźniki zgodności dla zadań inwestycyjnych związanych z budową nowych instalacji wytwarzających energię elektryczną</t>
  </si>
  <si>
    <t xml:space="preserve">3. Wybrane wskaźniki zgodności dla zadań inwestycyjnych w zakresie sieci przesyłowych i dystrybucyjnych elektroenergetycznych </t>
  </si>
  <si>
    <t>4. Wskaźnik zgodności dla zadań inwestycyjnych w zakresie sieci przesyłowej gazowej</t>
  </si>
  <si>
    <t>5. Wybrane wskaźniki zgodności dla zadań inwestycyjnych w zakresie sieci ciepłowniczych</t>
  </si>
  <si>
    <t>Liczba uprawnień do emisji do wydania w danym roku, które są bilansowane kosztami zadania realizowanego w tej instalacji</t>
  </si>
  <si>
    <t>Liczba uprawnień do emisji do wydania w danym roku, które są bilansowane kosztami zadania realizowanego w innej instalacji</t>
  </si>
  <si>
    <r>
      <t>Rodzaj podmiotu realizującego zadanie inwestycyjne ujęte w KPI</t>
    </r>
    <r>
      <rPr>
        <vertAlign val="superscript"/>
        <sz val="12"/>
        <color indexed="8"/>
        <rFont val="Times New Roman"/>
        <family val="1"/>
        <charset val="238"/>
      </rPr>
      <t>2)</t>
    </r>
  </si>
  <si>
    <r>
      <rPr>
        <vertAlign val="superscript"/>
        <sz val="12"/>
        <color indexed="8"/>
        <rFont val="Times New Roman"/>
        <family val="1"/>
        <charset val="238"/>
      </rPr>
      <t xml:space="preserve">3) </t>
    </r>
    <r>
      <rPr>
        <sz val="12"/>
        <color indexed="8"/>
        <rFont val="Times New Roman"/>
        <family val="1"/>
        <charset val="238"/>
      </rPr>
      <t>Należy wybrać jedną z poniższych:</t>
    </r>
  </si>
  <si>
    <r>
      <t>Typ inwestycji</t>
    </r>
    <r>
      <rPr>
        <vertAlign val="superscript"/>
        <sz val="12"/>
        <color indexed="8"/>
        <rFont val="Times New Roman"/>
        <family val="1"/>
        <charset val="238"/>
      </rPr>
      <t>3)</t>
    </r>
  </si>
  <si>
    <r>
      <t>Lokalizacja zadania inwestycyjnego (adres miejsca lokalizacji)</t>
    </r>
    <r>
      <rPr>
        <vertAlign val="superscript"/>
        <sz val="12"/>
        <color indexed="8"/>
        <rFont val="Times New Roman"/>
        <family val="1"/>
        <charset val="238"/>
      </rPr>
      <t>4)</t>
    </r>
  </si>
  <si>
    <r>
      <t>Typ inwestycji
[A, B, C, D, E
lub mieszane np. A/D]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</si>
  <si>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>Zadanie inwestycyjne</t>
    </r>
    <r>
      <rPr>
        <vertAlign val="superscript"/>
        <sz val="11"/>
        <color indexed="8"/>
        <rFont val="Times New Roman"/>
        <family val="1"/>
        <charset val="238"/>
      </rPr>
      <t>6)</t>
    </r>
  </si>
  <si>
    <r>
      <t>Czy dotyczy</t>
    </r>
    <r>
      <rPr>
        <vertAlign val="superscript"/>
        <sz val="11"/>
        <color indexed="8"/>
        <rFont val="Times New Roman"/>
        <family val="1"/>
        <charset val="238"/>
      </rPr>
      <t>7)</t>
    </r>
    <r>
      <rPr>
        <sz val="11"/>
        <color indexed="8"/>
        <rFont val="Times New Roman"/>
        <family val="1"/>
        <charset val="238"/>
      </rPr>
      <t>?</t>
    </r>
  </si>
  <si>
    <r>
      <rPr>
        <vertAlign val="superscript"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Oznaczenia typu inwestycji: A - doposażenie infrastruktury, B - modernizacja infrastruktury, C - czyste technologie, D - dywersyfikacja struktury energetycznej, E - dywersyfikacja źródeł dostaw</t>
    </r>
  </si>
  <si>
    <r>
      <rPr>
        <vertAlign val="superscript"/>
        <sz val="12"/>
        <color theme="1"/>
        <rFont val="Times New Roman"/>
        <family val="1"/>
        <charset val="238"/>
      </rPr>
      <t>6)</t>
    </r>
    <r>
      <rPr>
        <sz val="12"/>
        <color theme="1"/>
        <rFont val="Times New Roman"/>
        <family val="1"/>
        <charset val="238"/>
      </rPr>
      <t xml:space="preserve"> Należy wybrać jedną z opcji:</t>
    </r>
  </si>
  <si>
    <r>
      <rPr>
        <vertAlign val="superscript"/>
        <sz val="12"/>
        <color indexed="8"/>
        <rFont val="Times New Roman"/>
        <family val="1"/>
        <charset val="238"/>
      </rPr>
      <t xml:space="preserve">7) </t>
    </r>
    <r>
      <rPr>
        <sz val="12"/>
        <color indexed="8"/>
        <rFont val="Times New Roman"/>
        <family val="1"/>
        <charset val="238"/>
      </rPr>
      <t>Należy wybrać jedną z poniższych:</t>
    </r>
  </si>
  <si>
    <r>
      <rPr>
        <vertAlign val="superscript"/>
        <sz val="12"/>
        <color indexed="8"/>
        <rFont val="Times New Roman"/>
        <family val="1"/>
        <charset val="238"/>
      </rPr>
      <t xml:space="preserve">9) </t>
    </r>
    <r>
      <rPr>
        <sz val="12"/>
        <color indexed="8"/>
        <rFont val="Times New Roman"/>
        <family val="1"/>
        <charset val="238"/>
      </rPr>
      <t>Należy wybrać jedną z poniższych:</t>
    </r>
  </si>
  <si>
    <r>
      <rPr>
        <vertAlign val="superscript"/>
        <sz val="12"/>
        <color indexed="8"/>
        <rFont val="Times New Roman"/>
        <family val="1"/>
        <charset val="238"/>
      </rPr>
      <t xml:space="preserve">10) </t>
    </r>
    <r>
      <rPr>
        <sz val="12"/>
        <color indexed="8"/>
        <rFont val="Times New Roman"/>
        <family val="1"/>
        <charset val="238"/>
      </rPr>
      <t>Należy zaokrąglić w dół do jednego eurocenta.</t>
    </r>
  </si>
  <si>
    <r>
      <rPr>
        <vertAlign val="superscript"/>
        <sz val="12"/>
        <color indexed="8"/>
        <rFont val="Times New Roman"/>
        <family val="1"/>
        <charset val="238"/>
      </rPr>
      <t xml:space="preserve">11) </t>
    </r>
    <r>
      <rPr>
        <sz val="12"/>
        <color indexed="8"/>
        <rFont val="Times New Roman"/>
        <family val="1"/>
        <charset val="238"/>
      </rPr>
      <t>Należy wypełnić w przypadku zaistnienia zmian w harmonogramie rzeczowo-finansowym. Jeżeli jest taka konieczność należy dodać nowe elementy rzeczowe zadania inwestycyjnego.</t>
    </r>
  </si>
  <si>
    <r>
      <t>C. HARMONOGRAM RZECZOWO-FINANSOWY REALIZACJI ZADANIA INWESTYCYJNEGO</t>
    </r>
    <r>
      <rPr>
        <vertAlign val="superscript"/>
        <sz val="12"/>
        <color indexed="8"/>
        <rFont val="Times New Roman"/>
        <family val="1"/>
        <charset val="238"/>
      </rPr>
      <t>8)</t>
    </r>
  </si>
  <si>
    <r>
      <t>Całkowite sumaryczne koszty kwalifikowane zadania inwestycyjnego zgłoszone w KPI [€]</t>
    </r>
    <r>
      <rPr>
        <vertAlign val="superscript"/>
        <sz val="12"/>
        <color indexed="8"/>
        <rFont val="Times New Roman"/>
        <family val="1"/>
        <charset val="238"/>
      </rPr>
      <t>10)</t>
    </r>
  </si>
  <si>
    <r>
      <t>Całkowite sumaryczne koszty kwalifikowane zadania inwestycyjnego po korekcie [€]</t>
    </r>
    <r>
      <rPr>
        <vertAlign val="superscript"/>
        <sz val="12"/>
        <color indexed="8"/>
        <rFont val="Times New Roman"/>
        <family val="1"/>
        <charset val="238"/>
      </rPr>
      <t>10)</t>
    </r>
  </si>
  <si>
    <r>
      <t>Źródło finansowania</t>
    </r>
    <r>
      <rPr>
        <vertAlign val="superscript"/>
        <sz val="12"/>
        <color indexed="8"/>
        <rFont val="Times New Roman"/>
        <family val="1"/>
        <charset val="238"/>
      </rPr>
      <t>12)</t>
    </r>
  </si>
  <si>
    <r>
      <t>Forma finansowania</t>
    </r>
    <r>
      <rPr>
        <vertAlign val="superscript"/>
        <sz val="12"/>
        <color indexed="8"/>
        <rFont val="Times New Roman"/>
        <family val="1"/>
        <charset val="238"/>
      </rPr>
      <t>13)</t>
    </r>
  </si>
  <si>
    <r>
      <t>inne</t>
    </r>
    <r>
      <rPr>
        <vertAlign val="superscript"/>
        <sz val="12"/>
        <color indexed="8"/>
        <rFont val="Times New Roman"/>
        <family val="1"/>
        <charset val="238"/>
      </rPr>
      <t>14)</t>
    </r>
  </si>
  <si>
    <r>
      <rPr>
        <vertAlign val="superscript"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Należy podać nazwę jednostki udzielającej pomocy publicznej (np. NFOŚiGW - Narodowy Fundusz Ochrony Środowiska i Gospodarki Wodnej, WFOŚiGW - wojewódzki fundusz ochrony środowiska i gospodarki wodnej, PUP - powiatowy urząd pracy, US - urząd skarbowy - zwolnienie z podatków, gmina - zwolnienie z podatków, PO IG - Program Operacyjny Innowacyjna Gospodarka, PO IiŚ - Program Operacyjny Infrastruktura i Środowisko itp.)</t>
    </r>
  </si>
  <si>
    <r>
      <rPr>
        <vertAlign val="superscript"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Jako formę finansowania należy wpisać np. kredyt preferencyjny, dofinansowanie, zwolnienie z podatku, pożyczka itp.</t>
    </r>
  </si>
  <si>
    <r>
      <rPr>
        <vertAlign val="superscript"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Należy wpisać współfinansowanie przez beneficjenta operatora systemów przesyłowych (przedsiębiorstwo otrzymujące pomoc w postaci bezpłatnych uprawnień).</t>
    </r>
  </si>
  <si>
    <r>
      <rPr>
        <vertAlign val="superscript"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>Dokumenty rozliczeniowe dla danego elementu rzeczowego zadania inwestycyjnego ujętego w KPI można przedstawić jako pozycję lub zakres pozycji w spisie faktur lub równoważnych dokumentów księgowych, w sposób umożliwiający powiązanie dowodu z zapisami księgowymi dokonanymi na jego podstawie.</t>
    </r>
  </si>
  <si>
    <r>
      <rPr>
        <vertAlign val="superscript"/>
        <sz val="12"/>
        <rFont val="Times New Roman"/>
        <family val="1"/>
        <charset val="238"/>
      </rPr>
      <t xml:space="preserve">16) </t>
    </r>
    <r>
      <rPr>
        <sz val="12"/>
        <rFont val="Times New Roman"/>
        <family val="1"/>
        <charset val="238"/>
      </rPr>
      <t>Protokoły inwentaryzacyjne lub odbioru końcowego dla danego elementu rzeczowego zadania inwestycyjnego ujętego w KPI można przedstawić jako pozycję lub zakres pozycji w zbiorczym dokumencie dotyczącym protokołów inwentaryzacji lub protokołów odbioru końcowego, w sposób umożliwiający powiązanie numeru z konkretnym protokołem.</t>
    </r>
  </si>
  <si>
    <r>
      <t>Pozycja harmonogramu rzeczowo-finansowego 
(wyszczególnienie rzeczowych elementów zadania inwestycyjnego)</t>
    </r>
    <r>
      <rPr>
        <vertAlign val="superscript"/>
        <sz val="12"/>
        <color indexed="8"/>
        <rFont val="Times New Roman"/>
        <family val="1"/>
        <charset val="238"/>
      </rPr>
      <t>15)</t>
    </r>
    <r>
      <rPr>
        <sz val="12"/>
        <color indexed="8"/>
        <rFont val="Times New Roman"/>
        <family val="1"/>
        <charset val="238"/>
      </rPr>
      <t xml:space="preserve">
</t>
    </r>
  </si>
  <si>
    <r>
      <t>11. ŹRÓDŁA FINANSOWANIA CAŁKOWITEGO INWESTYCJI</t>
    </r>
    <r>
      <rPr>
        <vertAlign val="superscript"/>
        <sz val="12"/>
        <color indexed="8"/>
        <rFont val="Times New Roman"/>
        <family val="1"/>
        <charset val="238"/>
      </rPr>
      <t>17)</t>
    </r>
  </si>
  <si>
    <r>
      <rPr>
        <vertAlign val="superscript"/>
        <sz val="12"/>
        <rFont val="Times New Roman"/>
        <family val="1"/>
        <charset val="238"/>
      </rPr>
      <t xml:space="preserve">17) </t>
    </r>
    <r>
      <rPr>
        <sz val="12"/>
        <rFont val="Times New Roman"/>
        <family val="1"/>
        <charset val="238"/>
      </rPr>
      <t>Należy podać wszystkie poniesione koszty na realizację zadania inwestycyjnego ujętego w KPI, wydatkowane w okresie, którego dotyczy sprawozdanie, stanowiące pomoc publiczną. W przypadku gdy pomoc udzielana jest w innej formie niż dotacja, kwotę pomocy należy wyrazić jako ekwiwalent wartości dotacji. Wysokość pomocy wypłacanej w kilku ratach należy obliczać jako całkowitą wartość bieżącą netto na dzień płatności pierwszej raty wykorzystując odpowiednio stopę referencyjną stosowaną przez Komisję Europejską do dyskontowania wartości w czasie.</t>
    </r>
  </si>
  <si>
    <r>
      <t>Czy zakończono realizację zadania inwestycyjnego?</t>
    </r>
    <r>
      <rPr>
        <vertAlign val="superscript"/>
        <sz val="12"/>
        <color indexed="8"/>
        <rFont val="Times New Roman"/>
        <family val="1"/>
        <charset val="238"/>
      </rPr>
      <t>7)</t>
    </r>
  </si>
  <si>
    <r>
      <t>5. KOREKTA PLANOWANYCH KOSZTÓW</t>
    </r>
    <r>
      <rPr>
        <vertAlign val="superscript"/>
        <sz val="12"/>
        <color indexed="8"/>
        <rFont val="Times New Roman"/>
        <family val="1"/>
        <charset val="238"/>
      </rPr>
      <t xml:space="preserve"> 11)</t>
    </r>
  </si>
  <si>
    <r>
      <t>Liczba uprawnień do emisji faktycznie planowanych do przydzielenia z możliwego przydziału uprawnień do emisji za rok, którego dotyczy sprawozdanie</t>
    </r>
    <r>
      <rPr>
        <vertAlign val="superscript"/>
        <sz val="12"/>
        <color indexed="8"/>
        <rFont val="Times New Roman"/>
        <family val="1"/>
        <charset val="238"/>
      </rPr>
      <t>20)</t>
    </r>
  </si>
  <si>
    <t xml:space="preserve">Sumaryczne koszty kwalifikowane możliwe do zbilansowania z wartością uprawnień do emisji[€] </t>
  </si>
  <si>
    <t>Liczba uprawnień do emisji faktycznie planowanych do przydzielenia z możliwego przydziału uprawnień do emisji za rok, którego dotyczy sprawozdanie</t>
  </si>
  <si>
    <t>13. ZESTAWIENIE PONIESIONYCH KOSZTÓW INWESTYCYJNYCH ZWIĄZANYCH ZE SPEŁNIENIEM OBOWIĄZKÓW WYNIKAJĄCYCH Z PRZEPISÓW DOTYCZĄCYCH PROMOWANIA STOSOWANIA ENERGII ZE ŹRÓDEŁ ODNAWIALNYCH Z WYŁĄCZENIEM KOSZTÓW SFINANSOWANYCH ZE ŹRÓDEŁ STANOWIĄCYCH POMOC PUBLICZNĄ</t>
  </si>
  <si>
    <r>
      <t>16. LICZBA UPRAWNIEŃ DO EMISJI</t>
    </r>
    <r>
      <rPr>
        <vertAlign val="superscript"/>
        <sz val="12"/>
        <color indexed="8"/>
        <rFont val="Times New Roman"/>
        <family val="1"/>
        <charset val="238"/>
      </rPr>
      <t>20)</t>
    </r>
  </si>
  <si>
    <r>
      <rPr>
        <vertAlign val="superscript"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Należy wypełnić, jeżeli lokalizacja miejsca realizacji zadania jest inna niż dane teleadresowe instalacji. W przypadku zadań realizowanych na większym obszarze, np. w przypadku operatorów sieci przesyłowych, należy podać nazwę obszaru np. gminy czy powiatu, na terenie którego realizowane jest zadanie. </t>
    </r>
  </si>
  <si>
    <t>Kwota dofinansowa-
nia [zł]</t>
  </si>
  <si>
    <t>Udział dofinansowa-
nia w koszcie ogólnym [%]</t>
  </si>
  <si>
    <t xml:space="preserve">Data wystawienia  faktury lub równoważne-
go dokumentu księgowego </t>
  </si>
  <si>
    <r>
      <rPr>
        <sz val="12"/>
        <color indexed="8"/>
        <rFont val="Times New Roman"/>
        <family val="1"/>
        <charset val="238"/>
      </rPr>
      <t>Pozycja harmonogramu rzeczowo-finansowego 
(wyszczególnienie rzeczowych elementów zadania inwestycyjnego)</t>
    </r>
    <r>
      <rPr>
        <vertAlign val="superscript"/>
        <sz val="12"/>
        <color indexed="8"/>
        <rFont val="Times New Roman"/>
        <family val="1"/>
        <charset val="238"/>
      </rPr>
      <t>15)</t>
    </r>
  </si>
  <si>
    <r>
      <rPr>
        <sz val="12"/>
        <color indexed="8"/>
        <rFont val="Times New Roman"/>
        <family val="1"/>
        <charset val="238"/>
      </rPr>
      <t>Numer protokołu inwentaryzacji zakresu rzeczowego</t>
    </r>
    <r>
      <rPr>
        <vertAlign val="superscript"/>
        <sz val="12"/>
        <color indexed="8"/>
        <rFont val="Times New Roman"/>
        <family val="1"/>
        <charset val="238"/>
      </rPr>
      <t>16)</t>
    </r>
  </si>
  <si>
    <r>
      <rPr>
        <sz val="12"/>
        <color indexed="8"/>
        <rFont val="Times New Roman"/>
        <family val="1"/>
        <charset val="238"/>
      </rPr>
      <t>Numer protokołu odbioru końcowego</t>
    </r>
    <r>
      <rPr>
        <vertAlign val="superscript"/>
        <sz val="12"/>
        <color indexed="8"/>
        <rFont val="Times New Roman"/>
        <family val="1"/>
        <charset val="238"/>
      </rPr>
      <t>16)</t>
    </r>
  </si>
  <si>
    <r>
      <t>12. ZESTAWIENIE PONIESIONYCH KOSZTÓW INWESTYCYJNYCH ZWIĄZANYCH ZE SPEŁNIENIEM OBOWIĄZKÓW WYNIKAJĄCYCH Z PRZEPISÓW DOTYCZĄCYCH EMISJI PRZEMYSŁOWYCH (DYREKTYWY 2010/75/UE)</t>
    </r>
    <r>
      <rPr>
        <vertAlign val="superscript"/>
        <sz val="12"/>
        <color indexed="8"/>
        <rFont val="Times New Roman"/>
        <family val="1"/>
        <charset val="238"/>
      </rPr>
      <t>18)</t>
    </r>
  </si>
  <si>
    <t>Kwota kosztów związanych ze spełnieniem obowiązków wynikających z przepisów dotyczących emisji przemysłowych (dyrektywy 2010/75/UE) [zł]</t>
  </si>
  <si>
    <r>
      <rPr>
        <vertAlign val="superscript"/>
        <sz val="12"/>
        <color indexed="8"/>
        <rFont val="Times New Roman"/>
        <family val="1"/>
        <charset val="238"/>
      </rPr>
      <t xml:space="preserve">19) </t>
    </r>
    <r>
      <rPr>
        <sz val="12"/>
        <color indexed="8"/>
        <rFont val="Times New Roman"/>
        <family val="1"/>
        <charset val="238"/>
      </rPr>
      <t>Należy podać wszystkie poniesione wydatki, przed potrąceniem podatków lub innych opłat, związane z realizacją elementów rzeczowych zadania inwestycyjnego ujętego w KPI, dla kolejnych lat realizacji zadania.</t>
    </r>
  </si>
  <si>
    <t xml:space="preserve">Różnica sumarycznych kosztów kwalifikowanych i wartości planowanych do przydzielenia uprawnień do emisji [€] </t>
  </si>
  <si>
    <r>
      <t>Czy zaistniała zmiana w  harmonogramie rzeczowo-finansowym</t>
    </r>
    <r>
      <rPr>
        <vertAlign val="superscript"/>
        <sz val="12"/>
        <color indexed="8"/>
        <rFont val="Times New Roman"/>
        <family val="1"/>
        <charset val="238"/>
      </rPr>
      <t>9)</t>
    </r>
    <r>
      <rPr>
        <sz val="12"/>
        <color indexed="8"/>
        <rFont val="Times New Roman"/>
        <family val="1"/>
        <charset val="238"/>
      </rPr>
      <t>?</t>
    </r>
  </si>
  <si>
    <t>Udział finansowania w kosztach kwalifikowa-
nych przedsięwzię-
cia [% ]</t>
  </si>
  <si>
    <t xml:space="preserve">Udział finansowania w kosztach kwalifikowa-
nych przedsięwzię-
cia [%] </t>
  </si>
  <si>
    <r>
      <t>Liczba uprawnień do emisji do wydania na rachunki instalacji z puli niewydanych uprawnień do emisji za poprzednie lata okresu rozliczeniowego (od roku 2015), zbilansowana kwalifikowanymi kosztami inwestycyjnymi poniesionymi na realizację zadania</t>
    </r>
    <r>
      <rPr>
        <vertAlign val="superscript"/>
        <sz val="12"/>
        <color indexed="8"/>
        <rFont val="Times New Roman"/>
        <family val="1"/>
        <charset val="238"/>
      </rPr>
      <t>21)</t>
    </r>
  </si>
  <si>
    <r>
      <t>Liczba uprawnień do emisji do wydania na rachunki instalacji z puli niewydanych uprawnień za lata 2013-2014 okresu rozliczeniowego, zbilansowana kwalifikowanymi kosztami inwestycyjnymi poniesionymi na realizację zadania</t>
    </r>
    <r>
      <rPr>
        <vertAlign val="superscript"/>
        <sz val="12"/>
        <color indexed="8"/>
        <rFont val="Times New Roman"/>
        <family val="1"/>
        <charset val="238"/>
      </rPr>
      <t>21)</t>
    </r>
  </si>
  <si>
    <r>
      <t>Numer instalacji</t>
    </r>
    <r>
      <rPr>
        <vertAlign val="superscript"/>
        <sz val="12"/>
        <color indexed="8"/>
        <rFont val="Times New Roman"/>
        <family val="1"/>
        <charset val="238"/>
      </rPr>
      <t>22)</t>
    </r>
  </si>
  <si>
    <r>
      <t>Liczba uprawnień do emisji planowana do przydzielenia za okres, którego dotyczy sprawozdanie</t>
    </r>
    <r>
      <rPr>
        <vertAlign val="superscript"/>
        <sz val="12"/>
        <color indexed="8"/>
        <rFont val="Times New Roman"/>
        <family val="1"/>
        <charset val="238"/>
      </rPr>
      <t>23)</t>
    </r>
  </si>
  <si>
    <r>
      <t>Liczba uprawnień do emisji niewydanych za lata 2013-2014</t>
    </r>
    <r>
      <rPr>
        <vertAlign val="superscript"/>
        <sz val="12"/>
        <color indexed="8"/>
        <rFont val="Times New Roman"/>
        <family val="1"/>
        <charset val="238"/>
      </rPr>
      <t>21)</t>
    </r>
  </si>
  <si>
    <r>
      <t>Liczba uprawnień do emisji niewydanych za poprzednie lata okresu rozliczeniowego (od roku 2015)</t>
    </r>
    <r>
      <rPr>
        <vertAlign val="superscript"/>
        <sz val="12"/>
        <color indexed="8"/>
        <rFont val="Times New Roman"/>
        <family val="1"/>
        <charset val="238"/>
      </rPr>
      <t>21)</t>
    </r>
  </si>
  <si>
    <r>
      <t>Aktualna nazwa instalacji otrzymującej uprawnienia będącej beneficjentem pomocy</t>
    </r>
    <r>
      <rPr>
        <vertAlign val="superscript"/>
        <sz val="12"/>
        <color indexed="8"/>
        <rFont val="Times New Roman"/>
        <family val="1"/>
        <charset val="238"/>
      </rPr>
      <t>24)</t>
    </r>
  </si>
  <si>
    <r>
      <t>Forma prawna beneficjenta</t>
    </r>
    <r>
      <rPr>
        <vertAlign val="superscript"/>
        <sz val="12"/>
        <color indexed="8"/>
        <rFont val="Times New Roman"/>
        <family val="1"/>
        <charset val="238"/>
      </rPr>
      <t>25)</t>
    </r>
  </si>
  <si>
    <r>
      <t>Wielkość beneficjenta</t>
    </r>
    <r>
      <rPr>
        <vertAlign val="superscript"/>
        <sz val="12"/>
        <color indexed="8"/>
        <rFont val="Times New Roman"/>
        <family val="1"/>
        <charset val="238"/>
      </rPr>
      <t>26)</t>
    </r>
  </si>
  <si>
    <r>
      <t>Identyfikator terytorialny gminy</t>
    </r>
    <r>
      <rPr>
        <vertAlign val="superscript"/>
        <sz val="12"/>
        <color indexed="8"/>
        <rFont val="Times New Roman"/>
        <family val="1"/>
        <charset val="238"/>
      </rPr>
      <t>27)</t>
    </r>
  </si>
  <si>
    <r>
      <t>Klasa PKD</t>
    </r>
    <r>
      <rPr>
        <vertAlign val="superscript"/>
        <sz val="12"/>
        <color indexed="8"/>
        <rFont val="Times New Roman"/>
        <family val="1"/>
        <charset val="238"/>
      </rPr>
      <t>28)</t>
    </r>
  </si>
  <si>
    <r>
      <t>23)</t>
    </r>
    <r>
      <rPr>
        <sz val="12"/>
        <color theme="1"/>
        <rFont val="Times New Roman"/>
        <family val="1"/>
        <charset val="238"/>
      </rPr>
      <t xml:space="preserve"> Liczba uprawnień, o której mowa w tabeli nr 1 załącznika do rozporządzenia Rady Ministrów z dnia 8 kwietnia 2014 r. w sprawie wykazu instalacji wytwarzających energię elektryczną, objętych systemem handlu uprawnieniami do emisji gazów cieplarnianych w okresie rozliczeniowym rozpoczynającym się od dnia 1 stycznia 2013 r., wraz z przyznaną im liczbą uprawnień do emisji </t>
    </r>
  </si>
  <si>
    <r>
      <rPr>
        <vertAlign val="superscript"/>
        <sz val="12"/>
        <rFont val="Times New Roman"/>
        <family val="1"/>
        <charset val="238"/>
      </rPr>
      <t xml:space="preserve">24) </t>
    </r>
    <r>
      <rPr>
        <sz val="12"/>
        <rFont val="Times New Roman"/>
        <family val="1"/>
        <charset val="238"/>
      </rPr>
      <t>Należy podać pełną nazwę beneficjenta pomocy, któremu udzielono pomocy w postaci przydzielenia bezpłatnych uprawnień. W przypadku gdy o pomoc wnioskuje oddział danego przedsiębiorcy, należy podać nazwę tego przedsiębiorcy. W konsekwencji informacje wskazane w kolejnych kolumnach powinny również dotyczyć tego przedsiębiorcy.</t>
    </r>
  </si>
  <si>
    <r>
      <rPr>
        <vertAlign val="superscript"/>
        <sz val="12"/>
        <rFont val="Times New Roman"/>
        <family val="1"/>
        <charset val="238"/>
      </rPr>
      <t>27)</t>
    </r>
    <r>
      <rPr>
        <sz val="12"/>
        <rFont val="Times New Roman"/>
        <family val="1"/>
        <charset val="238"/>
      </rPr>
      <t xml:space="preserve"> Należy podać pełne, siedmiocyfrowe oznaczenie gminy, na obszarze której beneficjent pomocy ma siedzibę lub miejsce zamieszkania - zgodnie z rozporządzeniem Rady Ministrów z dnia 15 grudnia 1998 r. w sprawie szczegółowych zasad prowadzenia, stosowania i udostępniania krajowego rejestru urzędowego podziału terytorialnego kraju oraz związanych z tym obowiązków organów administracji rządowej i jednostek samorządu terytorialnego (Dz. U. poz. 1031, z późn. zm.). W przypadku gdy pomoc udzielana jest beneficjentowi pomocy mającemu siedzibę lub miejsce zamieszkania za granicą, należy wpisać identyfikator gminy, na obszarze której prowadzi działalność, w związku z którą otrzymał pomoc. Identyfikatory terytorialne gmin dostępne są na stronie internetowej Głównego Urzędu Statystycznego.
Przykład:
Jeżeli przedsiębiorstwo znajduje się w województwie dolnośląskim, powiecie bolesławieckim, gminie Bolesławiec, należy wpisać numer 0201011.</t>
    </r>
  </si>
  <si>
    <r>
      <rPr>
        <vertAlign val="superscript"/>
        <sz val="12"/>
        <color indexed="8"/>
        <rFont val="Times New Roman"/>
        <family val="1"/>
        <charset val="238"/>
      </rPr>
      <t>29)</t>
    </r>
    <r>
      <rPr>
        <sz val="12"/>
        <color indexed="8"/>
        <rFont val="Times New Roman"/>
        <family val="1"/>
        <charset val="238"/>
      </rPr>
      <t xml:space="preserve"> Dotyczy tylko sprawozdania przedkładanego w postaci papierowej</t>
    </r>
  </si>
  <si>
    <r>
      <t xml:space="preserve"> Podpis osoby upoważnionej do działania 
w imieniu podmiotu realizującego zadanie inwestycyjne</t>
    </r>
    <r>
      <rPr>
        <vertAlign val="superscript"/>
        <sz val="12"/>
        <color indexed="8"/>
        <rFont val="Times New Roman"/>
        <family val="1"/>
        <charset val="238"/>
      </rPr>
      <t>29)</t>
    </r>
  </si>
  <si>
    <r>
      <t>Liczba uprawnień do emisji do przydzielenia z puli niewydanych uprawnień do emisji
za lata 2013-2014</t>
    </r>
    <r>
      <rPr>
        <vertAlign val="superscript"/>
        <sz val="12"/>
        <color indexed="8"/>
        <rFont val="Times New Roman"/>
        <family val="1"/>
        <charset val="238"/>
      </rPr>
      <t>21)</t>
    </r>
  </si>
  <si>
    <r>
      <t>Liczba uprawnień do przydzielenia z puli niewydanych uprawnień do emisji za poprzednie lata okresu rozliczeniowego (od roku 2015)</t>
    </r>
    <r>
      <rPr>
        <vertAlign val="superscript"/>
        <sz val="12"/>
        <color indexed="8"/>
        <rFont val="Times New Roman"/>
        <family val="1"/>
        <charset val="238"/>
      </rPr>
      <t>21)</t>
    </r>
  </si>
  <si>
    <r>
      <t>Liczba uprawnień do emisji do przydzielenia z puli niewydanych  uprawnień za poprzednie lata okresu rozliczenio-wego (od roku 2015)</t>
    </r>
    <r>
      <rPr>
        <vertAlign val="superscript"/>
        <sz val="12"/>
        <color indexed="8"/>
        <rFont val="Times New Roman"/>
        <family val="1"/>
        <charset val="238"/>
      </rPr>
      <t>21)</t>
    </r>
  </si>
  <si>
    <r>
      <t>Wysokość poniesionych w okresie sprawozdawczym nakładów inwestycyjnych kwalifikowanych do zbilansowania z wartością planowanych do przydzielenia uprawnień do emisji [€]</t>
    </r>
    <r>
      <rPr>
        <vertAlign val="superscript"/>
        <sz val="12"/>
        <color indexed="8"/>
        <rFont val="Times New Roman"/>
        <family val="1"/>
        <charset val="238"/>
      </rPr>
      <t>10), 19)</t>
    </r>
  </si>
  <si>
    <t>17. WYKAZ INSTALACJI WYTWARZAJĄCYCH ENERGIĘ ELEKTRYCZNĄ, KTÓRYM ZOSTANĄ WYDANE UPRAWNIENIA DO EMISJI W ZWIĄZKU Z PONIESIENIEM KOSZTÓW INWESTYCYJNYCH NA REALIZACJĘ DANEGO ZADANIA INWESTYCYJNEGO, WRAZ Z LICZBĄ UPRAWNIEŃ DO EMISJI DLA POSZCZEGÓLNYCH INSTALACJI</t>
  </si>
  <si>
    <r>
      <rPr>
        <vertAlign val="superscript"/>
        <sz val="12"/>
        <rFont val="Times New Roman"/>
        <family val="1"/>
        <charset val="238"/>
      </rPr>
      <t>20)</t>
    </r>
    <r>
      <rPr>
        <sz val="12"/>
        <rFont val="Times New Roman"/>
        <family val="1"/>
        <charset val="238"/>
      </rPr>
      <t xml:space="preserve"> Liczba uprawnień do emisji wynikająca z wysokości kosztów kwalifikowanych poniesionych na realizację zadania inwestycyjnego, z uwzględnieniem ewentualnych kosztów kwalifikowanych z poprzedniego okresu niewykorzystanych do zbilansowania uprawnień, podzielonych przez wartość jednego uprawnienia podaną w euro. Wartość uprawnienia do emisji przyjęta w obliczeniach powinna wynosić odpowiednio EUR 14,78 dla okresu 2013-2014, oraz EUR 20,38 w okresie 2015-2020.</t>
    </r>
  </si>
  <si>
    <r>
      <rPr>
        <vertAlign val="superscript"/>
        <sz val="12"/>
        <color theme="1"/>
        <rFont val="Times New Roman"/>
        <family val="1"/>
        <charset val="238"/>
      </rPr>
      <t xml:space="preserve">26) </t>
    </r>
    <r>
      <rPr>
        <sz val="12"/>
        <color theme="1"/>
        <rFont val="Times New Roman"/>
        <family val="1"/>
        <charset val="238"/>
      </rPr>
      <t xml:space="preserve">Wielkość podmiotu należy wpisać zgodnie z definicją zawartą w załączniku I rozporządzenia Komisji (UE) nr 651/2014 z dnia 17 czerwca 2014 r. uznającego niektóre rodzaje pomocy za zgodne z rynkiem wewnętrznym w zastosowaniu art. 107 i 108 Traktatu (Dz. Urz. UE L 187 z 26.06.2014, str. 1, z późn. zm.).
Pułap zatrudnienia oraz pułapy finansowe określające kategorię przedsiębiorstwa
1. Do kategorii mikroprzedsiębiorstw oraz małych i średnich przedsiębiorstw („MŚP”) należą przedsiębiorstwa, które zatrudniają mniej niż 250 pacowników, i których roczny obrót nie przekracza 50 milionów EUR lub roczna suma bilansowa nie przekracza 43 milionów EUR.
2. W kategorii MŚP małe przedsiębiorstwo definiuje się jako przedsiębiorstwo zatrudniające mniej niż 50 pracowników i którego roczny obrót lub roczna suma bilansowa nie przekracza 10 milionów EUR.
3. W kategorii MŚP mikroprzedsiębiorstwo definiuje się jako przedsiębiorstwo zatrudniające mniej niż 10 pracowników i którego roczny obrót lub roczna suma bilansowa nie przekracza 2 milionów EUR.
Wielkość beneficjenta pomocy - należy podać odpowiedni kod; wpisując kod, należy brać pod uwagę dane na ostatni dzień roku poprzedzającego rok sprawozdawczy.
0 - mikroprzedsiębiorstwo,
1 - małe przedsiębiorstwo,
2 - średnie przedsiębiorstwo,
3 - przedsiębiorstwo nienależące do kategorii określonych kodem od 0 do 2.
</t>
    </r>
  </si>
  <si>
    <t>Nr zadania inwestycyjnego</t>
  </si>
  <si>
    <r>
      <rPr>
        <vertAlign val="superscript"/>
        <sz val="12"/>
        <color indexed="8"/>
        <rFont val="Times New Roman"/>
        <family val="1"/>
        <charset val="238"/>
      </rPr>
      <t xml:space="preserve">2) </t>
    </r>
    <r>
      <rPr>
        <sz val="12"/>
        <color indexed="8"/>
        <rFont val="Times New Roman"/>
        <family val="1"/>
        <charset val="238"/>
      </rPr>
      <t>Zgodnie z katalogiem określonym w art. 31 ust. 1 ustawy z dnia 12 czerwca 2015 r. o systemie handlu uprawnieniami do emisji gazów cieplarnianych (Dz. U. poz. 1223, z późn. zm.)</t>
    </r>
  </si>
  <si>
    <r>
      <rPr>
        <vertAlign val="superscript"/>
        <sz val="12"/>
        <rFont val="Times New Roman"/>
        <family val="1"/>
        <charset val="238"/>
      </rPr>
      <t xml:space="preserve">8) </t>
    </r>
    <r>
      <rPr>
        <sz val="12"/>
        <rFont val="Times New Roman"/>
        <family val="1"/>
        <charset val="238"/>
      </rPr>
      <t>Kolejne lata w harmonogramie rzeczowo-finansowym odpowiadają kolejnym okresom sprawozdawczym rozpoczynającym się z dniem 1 lipca i kończącym się dnia 30 czerwca roku następnego. Harmonogram wypełnia się zgodnie z informacjami przekazanymi podczas składania zadania inwestycyjnego do Krajowego Planu Inwestycyjnego i w odniesieniu do tych informacji.</t>
    </r>
  </si>
  <si>
    <r>
      <rPr>
        <vertAlign val="superscript"/>
        <sz val="12"/>
        <color indexed="8"/>
        <rFont val="Times New Roman"/>
        <family val="1"/>
        <charset val="238"/>
      </rPr>
      <t>18)</t>
    </r>
    <r>
      <rPr>
        <sz val="12"/>
        <color indexed="8"/>
        <rFont val="Times New Roman"/>
        <family val="1"/>
        <charset val="238"/>
      </rPr>
      <t xml:space="preserve"> Dyrektywa Parlamentu Europejskiego i Rady 2010/75/UE z dnia 24 listopada 2010 r. w sprawie emisji przemysłowych (zintegrowane zapobieganie zanieczyszczeniom i ich kontrola) (Dz. Urz. UE L 334 z 17.12.2010, str. 17, z późn. zm.)</t>
    </r>
  </si>
  <si>
    <r>
      <rPr>
        <vertAlign val="superscript"/>
        <sz val="12"/>
        <rFont val="Times New Roman"/>
        <family val="1"/>
        <charset val="238"/>
      </rPr>
      <t>21)</t>
    </r>
    <r>
      <rPr>
        <sz val="12"/>
        <rFont val="Times New Roman"/>
        <family val="1"/>
        <charset val="238"/>
      </rPr>
      <t xml:space="preserve"> Prognozowane ceny uprawnień do emisji 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w trzecim okresie rozliczeniowym w cenach EUR 2008 przedstawione w Komunikacie Komisji - Wytyczne w zakresie nieobowiązkowego stosowania art. 10c dyrektywy 2003/87/WE (nr 2011/C 99/03) (Dz. Urz. UE C 99 z 31.03.2011, str. 9) zostały zweryfikowane o wskaźnik HIPC za lata 2009 oraz 2010, umożliwiając wykorzystanie szacowanej ceny uprawnień do emisji w EUR 2010. Tym samym, wartość uprawnień przyjęta w obliczeniach wyniosła odpowiednio EUR 14,78 dla okresu 2013-2014, oraz EUR 20,38 w okresie 2015-2020.</t>
    </r>
  </si>
  <si>
    <t>Numer zadania inwestycyjnego w KPI
(np. PL-$-0100), którego kosztami są bilansowane uprawnienia do emisji</t>
  </si>
  <si>
    <t>Finansowanie ze środków krajowych</t>
  </si>
  <si>
    <r>
      <t xml:space="preserve">22) </t>
    </r>
    <r>
      <rPr>
        <sz val="12"/>
        <color theme="1"/>
        <rFont val="Times New Roman"/>
        <family val="1"/>
        <charset val="238"/>
      </rPr>
      <t>Numer instalacji, o którym mowa w rozporządzeniu Rady Ministrów z dnia 8 kwietnia 2014 r. w sprawie wykazu instalacji wytwarzających energię elektryczną, objętych systemem handlu uprawnieniami do emisji gazów cieplarnianych w okresie rozliczeniowym rozpoczynającym się od dnia 1 stycznia 2013 r., wraz z przyznaną im liczbą uprawnień do emisji (Dz. U. z 2016 r. poz. 1503)</t>
    </r>
  </si>
  <si>
    <r>
      <t>PL-$-</t>
    </r>
    <r>
      <rPr>
        <sz val="12"/>
        <color rgb="FFFF0000"/>
        <rFont val="Times New Roman"/>
        <family val="1"/>
        <charset val="238"/>
      </rPr>
      <t>xxxx</t>
    </r>
  </si>
  <si>
    <t xml:space="preserve"> - proszę wybrać - </t>
  </si>
  <si>
    <t>Modernizacja istniejących instalacji wytwarzających energię elektryczną, w tym modernizacja pojedynczych urządzeń lub wymiana tych urządzeń</t>
  </si>
  <si>
    <t>Budowa nowych instalacji wytwarzających energię elektryczną</t>
  </si>
  <si>
    <t>Inwestycje w sieci przesyłowe i dystrybucyjne elektroenergetyczne</t>
  </si>
  <si>
    <t>Inwestycje w sieci przesyłowe gazowe</t>
  </si>
  <si>
    <t>Inwestycje w sieci ciepłownicze</t>
  </si>
  <si>
    <t>Instalacja wytwarzająca energię elektryczną</t>
  </si>
  <si>
    <t>Gazowy system przesyłowy</t>
  </si>
  <si>
    <t>Elektroenergetyczny system przesyłowy</t>
  </si>
  <si>
    <r>
      <rPr>
        <vertAlign val="superscript"/>
        <sz val="12"/>
        <color theme="1"/>
        <rFont val="Times New Roman"/>
        <family val="1"/>
        <charset val="238"/>
      </rPr>
      <t xml:space="preserve">25) </t>
    </r>
    <r>
      <rPr>
        <sz val="12"/>
        <color theme="1"/>
        <rFont val="Times New Roman"/>
        <family val="1"/>
        <charset val="238"/>
      </rPr>
      <t xml:space="preserve">Forma prawna beneficjenta pomocy - należy wpisać kod odpowiadający formie prawnej beneficjenta pomocy:
1.A - przedsiębiorstwo państwowe,
1.B - jednoosobowa spółka Skarbu Państwa,
1.C - jednoosobowa spółka jednostki samorządu terytorialnego w rozumieniu ustawy z dnia 20 grudnia 1996 r. o gospodarce komunalnej (Dz. U. z 2016 r. poz. 573, z późn. zm.),
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z 2015 r. poz. 184, z późn. zm.),
1.E - jednostka sektora finansów publicznych w rozumieniu przepisów ustawy z dnia 27 sierpnia 2009 r. o finansach publicznych (Dz. U. z 2013 r. poz. 885, z późn. zm.),
2 - beneficjent pomocy nienależący do kategorii określonych kodem od 1.A do 1.E
</t>
    </r>
  </si>
  <si>
    <r>
      <rPr>
        <vertAlign val="superscript"/>
        <sz val="12"/>
        <rFont val="Times New Roman"/>
        <family val="1"/>
        <charset val="238"/>
      </rPr>
      <t>28)</t>
    </r>
    <r>
      <rPr>
        <sz val="12"/>
        <rFont val="Times New Roman"/>
        <family val="1"/>
        <charset val="238"/>
      </rPr>
      <t xml:space="preserve"> Należy podać klasę działalności (4 pierwsze znaki), w związku z którą beneficjent otrzymał pomoc, określoną zgodnie z rozporządzeniem Rady Ministrów z dnia 24 grudnia 2007 r. w sprawie Polskiej Klasyfikacji Działalności (PKD) (Dz. U. poz. 1885, z późn. zm.), oraz dodatkowo skrótowe oznaczenie stosowanej klasyfikacji "/07". Jeżeli brak jest możliwości ustalenia działalności, w związku z którą beneficjent otrzymał pomoc, należy podać klasę PKD tej działalności, która generuje największy przychód.
Przykład:
W przypadku produkcji aluminium oznaczonej według klasyfikacji PKD 2007 należy podać: 24.42/07.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</si>
</sst>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,##0.00\ &quot;zł&quot;"/>
    <numFmt numFmtId="166" formatCode="[$-415]d\ mmmm\ yyyy;@"/>
    <numFmt numFmtId="167" formatCode="00\-000"/>
    <numFmt numFmtId="168" formatCode="000\-000\-00\-00"/>
    <numFmt numFmtId="169" formatCode="#,##0.00\ [$€-1]"/>
  </numFmts>
  <fonts count="4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Garamond"/>
      <family val="1"/>
      <charset val="238"/>
    </font>
    <font>
      <sz val="12"/>
      <color indexed="8"/>
      <name val="Garamond"/>
      <family val="1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bscript"/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name val="Garamond"/>
      <family val="1"/>
      <charset val="238"/>
    </font>
    <font>
      <vertAlign val="superscript"/>
      <sz val="11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vertAlign val="subscript"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theme="0"/>
      <name val="Garamond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9D9D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4" fillId="0" borderId="0"/>
    <xf numFmtId="9" fontId="4" fillId="0" borderId="0" applyFont="0" applyFill="0" applyBorder="0" applyAlignment="0" applyProtection="0"/>
    <xf numFmtId="0" fontId="14" fillId="0" borderId="0"/>
    <xf numFmtId="0" fontId="14" fillId="0" borderId="0"/>
  </cellStyleXfs>
  <cellXfs count="555">
    <xf numFmtId="0" fontId="0" fillId="0" borderId="0" xfId="0"/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9" fillId="0" borderId="0" xfId="0" applyFont="1"/>
    <xf numFmtId="1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3" fontId="12" fillId="5" borderId="4" xfId="0" applyNumberFormat="1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/>
    </xf>
    <xf numFmtId="3" fontId="11" fillId="5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 applyAlignment="1"/>
    <xf numFmtId="0" fontId="15" fillId="0" borderId="0" xfId="0" applyFont="1"/>
    <xf numFmtId="0" fontId="18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4" borderId="0" xfId="0" applyFont="1" applyFill="1"/>
    <xf numFmtId="0" fontId="21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/>
    <xf numFmtId="0" fontId="26" fillId="0" borderId="0" xfId="0" applyFont="1"/>
    <xf numFmtId="0" fontId="27" fillId="0" borderId="0" xfId="3" applyFont="1" applyAlignment="1">
      <alignment vertical="center"/>
    </xf>
    <xf numFmtId="0" fontId="26" fillId="0" borderId="0" xfId="0" applyFont="1" applyFill="1"/>
    <xf numFmtId="0" fontId="27" fillId="0" borderId="0" xfId="3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center"/>
    </xf>
    <xf numFmtId="0" fontId="26" fillId="4" borderId="0" xfId="0" applyFont="1" applyFill="1"/>
    <xf numFmtId="0" fontId="21" fillId="0" borderId="0" xfId="0" applyFont="1" applyFill="1"/>
    <xf numFmtId="0" fontId="29" fillId="0" borderId="0" xfId="3" applyFont="1" applyFill="1" applyBorder="1" applyAlignment="1">
      <alignment vertical="center"/>
    </xf>
    <xf numFmtId="0" fontId="29" fillId="0" borderId="0" xfId="3" applyFont="1" applyAlignment="1">
      <alignment horizontal="left" vertical="center"/>
    </xf>
    <xf numFmtId="0" fontId="29" fillId="0" borderId="0" xfId="3" applyFont="1" applyAlignment="1">
      <alignment vertical="center"/>
    </xf>
    <xf numFmtId="0" fontId="26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31" fillId="8" borderId="0" xfId="0" applyFont="1" applyFill="1"/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21" fillId="0" borderId="0" xfId="0" applyFont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6" fillId="8" borderId="0" xfId="0" applyFont="1" applyFill="1"/>
    <xf numFmtId="0" fontId="19" fillId="0" borderId="0" xfId="0" applyFont="1" applyAlignment="1">
      <alignment vertical="center"/>
    </xf>
    <xf numFmtId="0" fontId="15" fillId="7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25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3" applyFont="1" applyAlignment="1"/>
    <xf numFmtId="0" fontId="25" fillId="0" borderId="0" xfId="3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vertical="center"/>
    </xf>
    <xf numFmtId="0" fontId="15" fillId="6" borderId="4" xfId="0" applyFont="1" applyFill="1" applyBorder="1" applyAlignment="1">
      <alignment horizontal="center" vertical="center"/>
    </xf>
    <xf numFmtId="0" fontId="15" fillId="0" borderId="0" xfId="3" applyFont="1"/>
    <xf numFmtId="0" fontId="15" fillId="0" borderId="0" xfId="3" applyFont="1" applyFill="1" applyBorder="1" applyAlignment="1">
      <alignment horizontal="left" vertical="center"/>
    </xf>
    <xf numFmtId="0" fontId="15" fillId="6" borderId="4" xfId="0" applyFont="1" applyFill="1" applyBorder="1" applyAlignment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horizontal="left" vertical="center"/>
    </xf>
    <xf numFmtId="0" fontId="15" fillId="6" borderId="30" xfId="3" applyFont="1" applyFill="1" applyBorder="1" applyAlignment="1">
      <alignment horizontal="center" vertical="center" wrapText="1"/>
    </xf>
    <xf numFmtId="0" fontId="15" fillId="6" borderId="31" xfId="3" applyFont="1" applyFill="1" applyBorder="1" applyAlignment="1">
      <alignment horizontal="center" vertical="center" wrapText="1"/>
    </xf>
    <xf numFmtId="0" fontId="15" fillId="6" borderId="32" xfId="3" applyFont="1" applyFill="1" applyBorder="1" applyAlignment="1">
      <alignment horizontal="center" vertical="center" wrapText="1"/>
    </xf>
    <xf numFmtId="0" fontId="15" fillId="6" borderId="33" xfId="3" applyFont="1" applyFill="1" applyBorder="1" applyAlignment="1">
      <alignment horizontal="center" vertical="center" wrapText="1"/>
    </xf>
    <xf numFmtId="0" fontId="15" fillId="6" borderId="0" xfId="3" applyFont="1" applyFill="1" applyBorder="1" applyAlignment="1">
      <alignment horizontal="center" vertical="center" wrapText="1"/>
    </xf>
    <xf numFmtId="0" fontId="15" fillId="6" borderId="13" xfId="3" applyFont="1" applyFill="1" applyBorder="1" applyAlignment="1">
      <alignment horizontal="center" vertical="center" wrapText="1"/>
    </xf>
    <xf numFmtId="0" fontId="15" fillId="6" borderId="34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 wrapText="1"/>
    </xf>
    <xf numFmtId="0" fontId="15" fillId="6" borderId="35" xfId="3" applyFont="1" applyFill="1" applyBorder="1" applyAlignment="1">
      <alignment horizontal="center" vertical="center" wrapText="1"/>
    </xf>
    <xf numFmtId="0" fontId="35" fillId="0" borderId="0" xfId="0" applyFont="1"/>
    <xf numFmtId="49" fontId="35" fillId="8" borderId="0" xfId="3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6" fillId="7" borderId="8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165" fontId="26" fillId="2" borderId="4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165" fontId="20" fillId="2" borderId="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 applyBorder="1" applyAlignment="1">
      <alignment vertical="center"/>
    </xf>
    <xf numFmtId="0" fontId="26" fillId="0" borderId="0" xfId="0" applyFont="1" applyBorder="1" applyAlignme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9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top" wrapText="1"/>
    </xf>
    <xf numFmtId="0" fontId="26" fillId="7" borderId="1" xfId="0" applyFont="1" applyFill="1" applyBorder="1" applyAlignment="1">
      <alignment horizontal="center" vertical="center" wrapText="1"/>
    </xf>
    <xf numFmtId="0" fontId="26" fillId="2" borderId="4" xfId="0" applyFont="1" applyFill="1" applyBorder="1"/>
    <xf numFmtId="0" fontId="26" fillId="2" borderId="3" xfId="0" applyFont="1" applyFill="1" applyBorder="1" applyAlignment="1"/>
    <xf numFmtId="165" fontId="26" fillId="2" borderId="4" xfId="0" applyNumberFormat="1" applyFont="1" applyFill="1" applyBorder="1" applyAlignment="1"/>
    <xf numFmtId="166" fontId="26" fillId="2" borderId="4" xfId="0" applyNumberFormat="1" applyFont="1" applyFill="1" applyBorder="1" applyAlignment="1"/>
    <xf numFmtId="0" fontId="26" fillId="2" borderId="4" xfId="0" applyFont="1" applyFill="1" applyBorder="1" applyAlignment="1"/>
    <xf numFmtId="0" fontId="26" fillId="2" borderId="3" xfId="0" applyFont="1" applyFill="1" applyBorder="1" applyAlignment="1">
      <alignment wrapText="1"/>
    </xf>
    <xf numFmtId="0" fontId="26" fillId="3" borderId="4" xfId="0" applyFont="1" applyFill="1" applyBorder="1"/>
    <xf numFmtId="0" fontId="26" fillId="3" borderId="3" xfId="0" applyFont="1" applyFill="1" applyBorder="1" applyAlignment="1"/>
    <xf numFmtId="165" fontId="26" fillId="3" borderId="4" xfId="0" applyNumberFormat="1" applyFont="1" applyFill="1" applyBorder="1" applyAlignment="1"/>
    <xf numFmtId="166" fontId="26" fillId="3" borderId="4" xfId="0" applyNumberFormat="1" applyFont="1" applyFill="1" applyBorder="1" applyAlignment="1"/>
    <xf numFmtId="0" fontId="26" fillId="3" borderId="4" xfId="0" applyFont="1" applyFill="1" applyBorder="1" applyAlignment="1"/>
    <xf numFmtId="0" fontId="26" fillId="7" borderId="4" xfId="0" applyFont="1" applyFill="1" applyBorder="1"/>
    <xf numFmtId="0" fontId="26" fillId="2" borderId="4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6" fillId="2" borderId="4" xfId="0" applyFont="1" applyFill="1" applyBorder="1" applyAlignment="1">
      <alignment horizontal="right" vertical="center"/>
    </xf>
    <xf numFmtId="165" fontId="26" fillId="2" borderId="4" xfId="0" applyNumberFormat="1" applyFont="1" applyFill="1" applyBorder="1" applyAlignment="1">
      <alignment horizontal="right" vertical="center"/>
    </xf>
    <xf numFmtId="0" fontId="26" fillId="3" borderId="4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6" fillId="3" borderId="4" xfId="0" applyFont="1" applyFill="1" applyBorder="1" applyAlignment="1">
      <alignment horizontal="right" vertical="center"/>
    </xf>
    <xf numFmtId="165" fontId="26" fillId="3" borderId="4" xfId="0" applyNumberFormat="1" applyFont="1" applyFill="1" applyBorder="1" applyAlignment="1">
      <alignment horizontal="right" vertical="center"/>
    </xf>
    <xf numFmtId="0" fontId="26" fillId="7" borderId="4" xfId="0" applyFont="1" applyFill="1" applyBorder="1" applyAlignment="1">
      <alignment vertical="center"/>
    </xf>
    <xf numFmtId="0" fontId="32" fillId="0" borderId="0" xfId="0" applyFont="1"/>
    <xf numFmtId="0" fontId="29" fillId="0" borderId="0" xfId="0" applyFont="1" applyFill="1" applyBorder="1" applyAlignment="1">
      <alignment horizontal="left"/>
    </xf>
    <xf numFmtId="49" fontId="29" fillId="8" borderId="0" xfId="3" applyNumberFormat="1" applyFont="1" applyFill="1" applyBorder="1" applyAlignment="1">
      <alignment horizontal="left" vertical="center" wrapText="1"/>
    </xf>
    <xf numFmtId="49" fontId="29" fillId="0" borderId="0" xfId="3" applyNumberFormat="1" applyFont="1" applyFill="1" applyBorder="1" applyAlignment="1">
      <alignment horizontal="left" vertical="center"/>
    </xf>
    <xf numFmtId="0" fontId="29" fillId="0" borderId="0" xfId="0" applyFont="1"/>
    <xf numFmtId="0" fontId="15" fillId="0" borderId="0" xfId="0" applyFont="1" applyFill="1" applyAlignment="1">
      <alignment horizontal="left"/>
    </xf>
    <xf numFmtId="0" fontId="15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/>
    </xf>
    <xf numFmtId="166" fontId="26" fillId="2" borderId="4" xfId="0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166" fontId="26" fillId="3" borderId="4" xfId="0" applyNumberFormat="1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4" borderId="0" xfId="0" applyFont="1" applyFill="1" applyAlignment="1">
      <alignment vertical="top"/>
    </xf>
    <xf numFmtId="0" fontId="36" fillId="0" borderId="0" xfId="2" applyFont="1" applyFill="1" applyBorder="1" applyAlignment="1"/>
    <xf numFmtId="0" fontId="26" fillId="0" borderId="0" xfId="0" applyFont="1" applyFill="1" applyBorder="1" applyAlignment="1"/>
    <xf numFmtId="0" fontId="32" fillId="7" borderId="4" xfId="2" applyFont="1" applyFill="1" applyBorder="1" applyAlignment="1">
      <alignment horizontal="center" vertical="center" wrapText="1"/>
    </xf>
    <xf numFmtId="0" fontId="32" fillId="7" borderId="8" xfId="2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32" fillId="7" borderId="34" xfId="2" applyFont="1" applyFill="1" applyBorder="1" applyAlignment="1">
      <alignment vertical="center" wrapText="1"/>
    </xf>
    <xf numFmtId="0" fontId="32" fillId="7" borderId="35" xfId="2" applyFont="1" applyFill="1" applyBorder="1" applyAlignment="1">
      <alignment vertical="center" wrapText="1"/>
    </xf>
    <xf numFmtId="0" fontId="26" fillId="7" borderId="34" xfId="0" applyFont="1" applyFill="1" applyBorder="1" applyAlignment="1">
      <alignment vertical="center" wrapText="1"/>
    </xf>
    <xf numFmtId="0" fontId="26" fillId="7" borderId="35" xfId="0" applyFont="1" applyFill="1" applyBorder="1" applyAlignment="1">
      <alignment vertical="center" wrapText="1"/>
    </xf>
    <xf numFmtId="0" fontId="32" fillId="6" borderId="4" xfId="2" applyFont="1" applyFill="1" applyBorder="1" applyAlignment="1">
      <alignment horizontal="center" vertical="center"/>
    </xf>
    <xf numFmtId="0" fontId="36" fillId="6" borderId="4" xfId="2" applyFont="1" applyFill="1" applyBorder="1"/>
    <xf numFmtId="2" fontId="32" fillId="6" borderId="4" xfId="2" applyNumberFormat="1" applyFont="1" applyFill="1" applyBorder="1" applyAlignment="1">
      <alignment horizontal="center" wrapText="1"/>
    </xf>
    <xf numFmtId="0" fontId="36" fillId="6" borderId="4" xfId="2" applyFont="1" applyFill="1" applyBorder="1" applyAlignment="1">
      <alignment horizontal="right"/>
    </xf>
    <xf numFmtId="4" fontId="32" fillId="0" borderId="0" xfId="2" applyNumberFormat="1" applyFont="1" applyFill="1" applyBorder="1" applyAlignment="1">
      <alignment horizontal="right" wrapText="1"/>
    </xf>
    <xf numFmtId="4" fontId="36" fillId="0" borderId="0" xfId="2" applyNumberFormat="1" applyFont="1" applyFill="1" applyBorder="1" applyAlignment="1">
      <alignment horizontal="right" wrapText="1"/>
    </xf>
    <xf numFmtId="164" fontId="20" fillId="0" borderId="0" xfId="4" applyNumberFormat="1" applyFont="1" applyFill="1" applyBorder="1" applyAlignment="1">
      <alignment horizontal="center" vertical="center"/>
    </xf>
    <xf numFmtId="0" fontId="32" fillId="7" borderId="4" xfId="2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2" fillId="0" borderId="4" xfId="2" applyFont="1" applyFill="1" applyBorder="1" applyAlignment="1">
      <alignment horizontal="center" vertical="center"/>
    </xf>
    <xf numFmtId="0" fontId="20" fillId="0" borderId="0" xfId="0" applyFont="1" applyBorder="1"/>
    <xf numFmtId="0" fontId="26" fillId="0" borderId="0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169" fontId="20" fillId="0" borderId="0" xfId="0" applyNumberFormat="1" applyFont="1" applyFill="1" applyBorder="1" applyAlignment="1">
      <alignment horizontal="right" vertical="center"/>
    </xf>
    <xf numFmtId="0" fontId="20" fillId="0" borderId="0" xfId="3" applyFont="1" applyAlignment="1">
      <alignment vertical="center" wrapText="1"/>
    </xf>
    <xf numFmtId="169" fontId="29" fillId="0" borderId="0" xfId="0" applyNumberFormat="1" applyFont="1"/>
    <xf numFmtId="3" fontId="26" fillId="0" borderId="0" xfId="0" applyNumberFormat="1" applyFont="1" applyFill="1" applyBorder="1" applyAlignment="1">
      <alignment horizontal="right" vertical="center"/>
    </xf>
    <xf numFmtId="1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32" fillId="7" borderId="4" xfId="0" applyFont="1" applyFill="1" applyBorder="1" applyAlignment="1">
      <alignment horizontal="center" vertical="center" wrapText="1"/>
    </xf>
    <xf numFmtId="3" fontId="20" fillId="7" borderId="4" xfId="0" applyNumberFormat="1" applyFont="1" applyFill="1" applyBorder="1" applyAlignment="1">
      <alignment horizontal="right" vertical="center" wrapText="1"/>
    </xf>
    <xf numFmtId="3" fontId="26" fillId="2" borderId="4" xfId="0" applyNumberFormat="1" applyFont="1" applyFill="1" applyBorder="1" applyAlignment="1">
      <alignment horizontal="right" vertical="center"/>
    </xf>
    <xf numFmtId="3" fontId="26" fillId="7" borderId="4" xfId="0" applyNumberFormat="1" applyFont="1" applyFill="1" applyBorder="1" applyAlignment="1">
      <alignment horizontal="right" vertical="center"/>
    </xf>
    <xf numFmtId="3" fontId="26" fillId="2" borderId="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9" borderId="0" xfId="3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9" fillId="0" borderId="0" xfId="6" applyFont="1" applyAlignment="1">
      <alignment vertical="center"/>
    </xf>
    <xf numFmtId="0" fontId="29" fillId="0" borderId="0" xfId="3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9" fillId="0" borderId="0" xfId="6" applyFont="1" applyFill="1" applyBorder="1" applyAlignment="1">
      <alignment vertical="center"/>
    </xf>
    <xf numFmtId="0" fontId="27" fillId="0" borderId="0" xfId="3" applyFont="1"/>
    <xf numFmtId="0" fontId="29" fillId="0" borderId="0" xfId="3" applyFont="1"/>
    <xf numFmtId="0" fontId="27" fillId="0" borderId="0" xfId="6" applyFont="1"/>
    <xf numFmtId="0" fontId="29" fillId="0" borderId="0" xfId="6" applyFont="1" applyAlignment="1">
      <alignment horizontal="left" vertical="center"/>
    </xf>
    <xf numFmtId="0" fontId="20" fillId="7" borderId="36" xfId="0" applyFont="1" applyFill="1" applyBorder="1" applyAlignment="1">
      <alignment vertical="center"/>
    </xf>
    <xf numFmtId="0" fontId="20" fillId="7" borderId="26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/>
    </xf>
    <xf numFmtId="0" fontId="26" fillId="0" borderId="3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7" borderId="4" xfId="5" applyFont="1" applyFill="1" applyBorder="1" applyAlignment="1">
      <alignment horizontal="center" vertical="center" wrapText="1"/>
    </xf>
    <xf numFmtId="169" fontId="20" fillId="7" borderId="18" xfId="0" applyNumberFormat="1" applyFont="1" applyFill="1" applyBorder="1" applyAlignment="1">
      <alignment vertical="center"/>
    </xf>
    <xf numFmtId="3" fontId="20" fillId="7" borderId="18" xfId="0" applyNumberFormat="1" applyFont="1" applyFill="1" applyBorder="1" applyAlignment="1">
      <alignment vertical="center"/>
    </xf>
    <xf numFmtId="4" fontId="26" fillId="0" borderId="9" xfId="0" applyNumberFormat="1" applyFont="1" applyBorder="1" applyAlignment="1">
      <alignment vertical="center"/>
    </xf>
    <xf numFmtId="4" fontId="26" fillId="0" borderId="10" xfId="0" applyNumberFormat="1" applyFont="1" applyBorder="1"/>
    <xf numFmtId="0" fontId="20" fillId="0" borderId="0" xfId="0" applyFont="1" applyFill="1" applyBorder="1" applyAlignment="1">
      <alignment wrapText="1"/>
    </xf>
    <xf numFmtId="0" fontId="29" fillId="0" borderId="0" xfId="0" applyFont="1" applyFill="1" applyBorder="1"/>
    <xf numFmtId="0" fontId="29" fillId="0" borderId="0" xfId="0" applyFont="1" applyFill="1" applyBorder="1" applyAlignment="1">
      <alignment wrapText="1"/>
    </xf>
    <xf numFmtId="3" fontId="20" fillId="7" borderId="19" xfId="0" applyNumberFormat="1" applyFont="1" applyFill="1" applyBorder="1" applyAlignment="1">
      <alignment vertical="center"/>
    </xf>
    <xf numFmtId="0" fontId="26" fillId="0" borderId="0" xfId="0" applyFont="1" applyAlignment="1">
      <alignment horizontal="left"/>
    </xf>
    <xf numFmtId="0" fontId="26" fillId="7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justify"/>
    </xf>
    <xf numFmtId="0" fontId="26" fillId="7" borderId="4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/>
    </xf>
    <xf numFmtId="0" fontId="26" fillId="6" borderId="1" xfId="0" applyFont="1" applyFill="1" applyBorder="1" applyAlignment="1"/>
    <xf numFmtId="0" fontId="2" fillId="0" borderId="0" xfId="0" applyFont="1"/>
    <xf numFmtId="0" fontId="38" fillId="0" borderId="0" xfId="0" applyFont="1" applyAlignment="1">
      <alignment vertical="top" wrapText="1"/>
    </xf>
    <xf numFmtId="0" fontId="39" fillId="0" borderId="0" xfId="0" applyFont="1" applyAlignment="1">
      <alignment vertical="center" wrapText="1"/>
    </xf>
    <xf numFmtId="0" fontId="32" fillId="0" borderId="0" xfId="0" applyNumberFormat="1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36" fillId="0" borderId="0" xfId="2" applyFont="1" applyBorder="1" applyAlignment="1">
      <alignment horizontal="center" vertical="center" wrapText="1"/>
    </xf>
    <xf numFmtId="0" fontId="29" fillId="0" borderId="0" xfId="3" applyFont="1" applyAlignment="1">
      <alignment horizontal="center" wrapText="1"/>
    </xf>
    <xf numFmtId="169" fontId="20" fillId="7" borderId="41" xfId="0" applyNumberFormat="1" applyFont="1" applyFill="1" applyBorder="1" applyAlignment="1">
      <alignment vertical="center"/>
    </xf>
    <xf numFmtId="169" fontId="32" fillId="7" borderId="34" xfId="0" applyNumberFormat="1" applyFont="1" applyFill="1" applyBorder="1" applyAlignment="1">
      <alignment vertical="center"/>
    </xf>
    <xf numFmtId="169" fontId="32" fillId="7" borderId="1" xfId="0" applyNumberFormat="1" applyFont="1" applyFill="1" applyBorder="1" applyAlignment="1">
      <alignment vertical="center"/>
    </xf>
    <xf numFmtId="169" fontId="32" fillId="7" borderId="16" xfId="0" applyNumberFormat="1" applyFont="1" applyFill="1" applyBorder="1" applyAlignment="1">
      <alignment vertical="center"/>
    </xf>
    <xf numFmtId="169" fontId="20" fillId="7" borderId="43" xfId="0" applyNumberFormat="1" applyFont="1" applyFill="1" applyBorder="1" applyAlignment="1">
      <alignment vertical="center"/>
    </xf>
    <xf numFmtId="169" fontId="32" fillId="7" borderId="44" xfId="0" applyNumberFormat="1" applyFont="1" applyFill="1" applyBorder="1" applyAlignment="1">
      <alignment vertical="center"/>
    </xf>
    <xf numFmtId="169" fontId="32" fillId="7" borderId="11" xfId="0" applyNumberFormat="1" applyFont="1" applyFill="1" applyBorder="1" applyAlignment="1">
      <alignment vertical="center"/>
    </xf>
    <xf numFmtId="169" fontId="32" fillId="7" borderId="45" xfId="0" applyNumberFormat="1" applyFont="1" applyFill="1" applyBorder="1" applyAlignment="1">
      <alignment vertical="center"/>
    </xf>
    <xf numFmtId="165" fontId="26" fillId="7" borderId="4" xfId="0" applyNumberFormat="1" applyFont="1" applyFill="1" applyBorder="1" applyAlignment="1">
      <alignment horizontal="right" vertical="center"/>
    </xf>
    <xf numFmtId="165" fontId="20" fillId="7" borderId="4" xfId="0" applyNumberFormat="1" applyFont="1" applyFill="1" applyBorder="1" applyAlignment="1"/>
    <xf numFmtId="0" fontId="20" fillId="7" borderId="4" xfId="0" applyNumberFormat="1" applyFont="1" applyFill="1" applyBorder="1" applyAlignment="1"/>
    <xf numFmtId="4" fontId="20" fillId="7" borderId="4" xfId="0" applyNumberFormat="1" applyFont="1" applyFill="1" applyBorder="1" applyAlignment="1"/>
    <xf numFmtId="165" fontId="20" fillId="7" borderId="4" xfId="0" applyNumberFormat="1" applyFont="1" applyFill="1" applyBorder="1" applyAlignment="1">
      <alignment horizontal="right" vertical="center"/>
    </xf>
    <xf numFmtId="0" fontId="20" fillId="7" borderId="4" xfId="0" applyNumberFormat="1" applyFont="1" applyFill="1" applyBorder="1" applyAlignment="1">
      <alignment horizontal="right" vertical="center"/>
    </xf>
    <xf numFmtId="2" fontId="20" fillId="7" borderId="4" xfId="0" applyNumberFormat="1" applyFont="1" applyFill="1" applyBorder="1" applyAlignment="1">
      <alignment horizontal="right" vertical="center"/>
    </xf>
    <xf numFmtId="166" fontId="20" fillId="7" borderId="4" xfId="0" applyNumberFormat="1" applyFont="1" applyFill="1" applyBorder="1" applyAlignment="1">
      <alignment horizontal="center"/>
    </xf>
    <xf numFmtId="4" fontId="20" fillId="7" borderId="4" xfId="0" applyNumberFormat="1" applyFont="1" applyFill="1" applyBorder="1" applyAlignment="1">
      <alignment horizontal="right"/>
    </xf>
    <xf numFmtId="164" fontId="20" fillId="7" borderId="4" xfId="4" applyNumberFormat="1" applyFont="1" applyFill="1" applyBorder="1" applyAlignment="1">
      <alignment horizontal="center" vertical="center"/>
    </xf>
    <xf numFmtId="0" fontId="26" fillId="7" borderId="47" xfId="0" applyFont="1" applyFill="1" applyBorder="1" applyAlignment="1">
      <alignment horizontal="center" vertical="center" wrapText="1"/>
    </xf>
    <xf numFmtId="0" fontId="26" fillId="7" borderId="48" xfId="0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165" fontId="26" fillId="7" borderId="51" xfId="0" applyNumberFormat="1" applyFont="1" applyFill="1" applyBorder="1" applyAlignment="1">
      <alignment horizontal="center" vertical="center" wrapText="1"/>
    </xf>
    <xf numFmtId="0" fontId="26" fillId="7" borderId="18" xfId="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31" fillId="8" borderId="0" xfId="0" applyFont="1" applyFill="1" applyBorder="1"/>
    <xf numFmtId="0" fontId="29" fillId="0" borderId="0" xfId="0" applyFont="1" applyBorder="1"/>
    <xf numFmtId="3" fontId="26" fillId="10" borderId="4" xfId="0" applyNumberFormat="1" applyFont="1" applyFill="1" applyBorder="1" applyAlignment="1">
      <alignment horizontal="right" vertical="center"/>
    </xf>
    <xf numFmtId="0" fontId="26" fillId="0" borderId="46" xfId="0" applyFont="1" applyFill="1" applyBorder="1"/>
    <xf numFmtId="0" fontId="26" fillId="0" borderId="52" xfId="0" applyFont="1" applyBorder="1"/>
    <xf numFmtId="0" fontId="26" fillId="0" borderId="53" xfId="0" applyFont="1" applyBorder="1"/>
    <xf numFmtId="0" fontId="19" fillId="0" borderId="0" xfId="0" applyFont="1" applyAlignment="1">
      <alignment horizontal="right"/>
    </xf>
    <xf numFmtId="0" fontId="29" fillId="0" borderId="0" xfId="0" applyFont="1" applyFill="1"/>
    <xf numFmtId="0" fontId="43" fillId="0" borderId="0" xfId="0" applyFont="1" applyFill="1"/>
    <xf numFmtId="0" fontId="45" fillId="0" borderId="0" xfId="0" applyFont="1"/>
    <xf numFmtId="0" fontId="31" fillId="0" borderId="0" xfId="3" applyFont="1" applyAlignment="1">
      <alignment horizontal="center" wrapText="1"/>
    </xf>
    <xf numFmtId="0" fontId="46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/>
    <xf numFmtId="0" fontId="31" fillId="8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31" fillId="0" borderId="0" xfId="0" applyFont="1" applyFill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3" applyFont="1" applyFill="1" applyAlignment="1">
      <alignment horizontal="center" wrapText="1"/>
    </xf>
    <xf numFmtId="0" fontId="0" fillId="0" borderId="0" xfId="0" applyAlignment="1">
      <alignment horizontal="right"/>
    </xf>
    <xf numFmtId="49" fontId="0" fillId="0" borderId="0" xfId="0" applyNumberFormat="1" applyBorder="1" applyAlignment="1">
      <alignment horizontal="left" vertical="center"/>
    </xf>
    <xf numFmtId="49" fontId="29" fillId="8" borderId="0" xfId="3" applyNumberFormat="1" applyFont="1" applyFill="1" applyBorder="1" applyAlignment="1">
      <alignment vertical="center" wrapText="1"/>
    </xf>
    <xf numFmtId="0" fontId="26" fillId="7" borderId="54" xfId="6" applyNumberFormat="1" applyFont="1" applyFill="1" applyBorder="1" applyAlignment="1">
      <alignment horizontal="center" vertical="center" wrapText="1"/>
    </xf>
    <xf numFmtId="0" fontId="26" fillId="7" borderId="18" xfId="0" applyNumberFormat="1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/>
    </xf>
    <xf numFmtId="169" fontId="26" fillId="10" borderId="4" xfId="0" applyNumberFormat="1" applyFont="1" applyFill="1" applyBorder="1" applyAlignment="1">
      <alignment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169" fontId="26" fillId="10" borderId="8" xfId="0" applyNumberFormat="1" applyFont="1" applyFill="1" applyBorder="1" applyAlignment="1">
      <alignment vertical="center"/>
    </xf>
    <xf numFmtId="169" fontId="26" fillId="10" borderId="22" xfId="0" applyNumberFormat="1" applyFont="1" applyFill="1" applyBorder="1" applyAlignment="1">
      <alignment vertical="center"/>
    </xf>
    <xf numFmtId="164" fontId="26" fillId="10" borderId="4" xfId="4" applyNumberFormat="1" applyFont="1" applyFill="1" applyBorder="1" applyAlignment="1">
      <alignment horizontal="center" vertical="center"/>
    </xf>
    <xf numFmtId="0" fontId="29" fillId="0" borderId="0" xfId="3" applyFont="1" applyAlignment="1">
      <alignment horizontal="left" wrapText="1"/>
    </xf>
    <xf numFmtId="0" fontId="29" fillId="0" borderId="0" xfId="3" applyFont="1" applyBorder="1" applyAlignment="1">
      <alignment horizontal="left" wrapText="1"/>
    </xf>
    <xf numFmtId="0" fontId="29" fillId="0" borderId="0" xfId="3" applyFont="1" applyFill="1" applyAlignment="1">
      <alignment horizontal="left" vertical="center" wrapText="1"/>
    </xf>
    <xf numFmtId="0" fontId="29" fillId="0" borderId="13" xfId="3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26" fillId="2" borderId="4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/>
    </xf>
    <xf numFmtId="168" fontId="26" fillId="2" borderId="4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67" fontId="26" fillId="2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7" fillId="6" borderId="4" xfId="3" applyFont="1" applyFill="1" applyBorder="1" applyAlignment="1">
      <alignment horizontal="center" wrapText="1"/>
    </xf>
    <xf numFmtId="0" fontId="26" fillId="0" borderId="2" xfId="0" applyFont="1" applyBorder="1" applyAlignment="1">
      <alignment horizontal="center"/>
    </xf>
    <xf numFmtId="0" fontId="32" fillId="0" borderId="0" xfId="0" applyFont="1" applyAlignment="1">
      <alignment horizontal="justify" vertical="center" wrapText="1"/>
    </xf>
    <xf numFmtId="0" fontId="44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22" fillId="6" borderId="4" xfId="3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/>
    </xf>
    <xf numFmtId="0" fontId="22" fillId="7" borderId="4" xfId="3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25" fillId="7" borderId="1" xfId="3" applyFont="1" applyFill="1" applyBorder="1" applyAlignment="1">
      <alignment horizontal="center" vertical="center" wrapText="1"/>
    </xf>
    <xf numFmtId="0" fontId="25" fillId="7" borderId="2" xfId="3" applyFont="1" applyFill="1" applyBorder="1" applyAlignment="1">
      <alignment horizontal="center" vertical="center" wrapText="1"/>
    </xf>
    <xf numFmtId="0" fontId="25" fillId="7" borderId="3" xfId="3" applyFont="1" applyFill="1" applyBorder="1" applyAlignment="1">
      <alignment horizontal="center" vertical="center" wrapText="1"/>
    </xf>
    <xf numFmtId="0" fontId="25" fillId="2" borderId="30" xfId="3" applyFont="1" applyFill="1" applyBorder="1" applyAlignment="1">
      <alignment horizontal="center" vertical="center" wrapText="1"/>
    </xf>
    <xf numFmtId="0" fontId="25" fillId="2" borderId="31" xfId="3" applyFont="1" applyFill="1" applyBorder="1" applyAlignment="1">
      <alignment horizontal="center" vertical="center" wrapText="1"/>
    </xf>
    <xf numFmtId="0" fontId="25" fillId="2" borderId="32" xfId="3" applyFont="1" applyFill="1" applyBorder="1" applyAlignment="1">
      <alignment horizontal="center" vertical="center" wrapText="1"/>
    </xf>
    <xf numFmtId="0" fontId="25" fillId="2" borderId="33" xfId="3" applyFont="1" applyFill="1" applyBorder="1" applyAlignment="1">
      <alignment horizontal="center" vertical="center" wrapText="1"/>
    </xf>
    <xf numFmtId="0" fontId="25" fillId="2" borderId="0" xfId="3" applyFont="1" applyFill="1" applyBorder="1" applyAlignment="1">
      <alignment horizontal="center" vertical="center" wrapText="1"/>
    </xf>
    <xf numFmtId="0" fontId="25" fillId="2" borderId="13" xfId="3" applyFont="1" applyFill="1" applyBorder="1" applyAlignment="1">
      <alignment horizontal="center" vertical="center" wrapText="1"/>
    </xf>
    <xf numFmtId="0" fontId="25" fillId="2" borderId="3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5" fillId="2" borderId="35" xfId="3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49" fontId="29" fillId="8" borderId="0" xfId="3" applyNumberFormat="1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169" fontId="26" fillId="10" borderId="4" xfId="0" applyNumberFormat="1" applyFont="1" applyFill="1" applyBorder="1" applyAlignment="1">
      <alignment horizontal="right" vertical="center"/>
    </xf>
    <xf numFmtId="165" fontId="26" fillId="10" borderId="4" xfId="0" applyNumberFormat="1" applyFont="1" applyFill="1" applyBorder="1" applyAlignment="1">
      <alignment horizontal="right" vertical="center"/>
    </xf>
    <xf numFmtId="0" fontId="26" fillId="7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6" fillId="6" borderId="1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26" fillId="7" borderId="30" xfId="0" applyFont="1" applyFill="1" applyBorder="1" applyAlignment="1">
      <alignment horizontal="center" vertical="top" wrapText="1"/>
    </xf>
    <xf numFmtId="0" fontId="26" fillId="7" borderId="31" xfId="0" applyFont="1" applyFill="1" applyBorder="1" applyAlignment="1">
      <alignment horizontal="center" vertical="top" wrapText="1"/>
    </xf>
    <xf numFmtId="0" fontId="26" fillId="7" borderId="32" xfId="0" applyFont="1" applyFill="1" applyBorder="1" applyAlignment="1">
      <alignment horizontal="center" vertical="top" wrapText="1"/>
    </xf>
    <xf numFmtId="0" fontId="26" fillId="7" borderId="34" xfId="0" applyFont="1" applyFill="1" applyBorder="1" applyAlignment="1">
      <alignment horizontal="center" vertical="top" wrapText="1"/>
    </xf>
    <xf numFmtId="0" fontId="26" fillId="7" borderId="5" xfId="0" applyFont="1" applyFill="1" applyBorder="1" applyAlignment="1">
      <alignment horizontal="center" vertical="top" wrapText="1"/>
    </xf>
    <xf numFmtId="0" fontId="26" fillId="7" borderId="35" xfId="0" applyFont="1" applyFill="1" applyBorder="1" applyAlignment="1">
      <alignment horizontal="center" vertical="top" wrapText="1"/>
    </xf>
    <xf numFmtId="0" fontId="26" fillId="7" borderId="30" xfId="0" applyFont="1" applyFill="1" applyBorder="1" applyAlignment="1">
      <alignment horizontal="center" vertical="center" wrapText="1"/>
    </xf>
    <xf numFmtId="0" fontId="26" fillId="7" borderId="31" xfId="0" applyFont="1" applyFill="1" applyBorder="1" applyAlignment="1">
      <alignment horizontal="center" vertical="center" wrapText="1"/>
    </xf>
    <xf numFmtId="0" fontId="26" fillId="7" borderId="32" xfId="0" applyFont="1" applyFill="1" applyBorder="1" applyAlignment="1">
      <alignment horizontal="center" vertical="center" wrapText="1"/>
    </xf>
    <xf numFmtId="0" fontId="26" fillId="7" borderId="34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0" xfId="0" applyFont="1" applyAlignment="1">
      <alignment horizontal="justify" vertical="center" wrapText="1"/>
    </xf>
    <xf numFmtId="0" fontId="32" fillId="0" borderId="0" xfId="0" applyFont="1" applyFill="1" applyAlignment="1">
      <alignment horizontal="justify" vertical="top" wrapText="1"/>
    </xf>
    <xf numFmtId="0" fontId="26" fillId="3" borderId="4" xfId="0" applyFont="1" applyFill="1" applyBorder="1" applyAlignment="1">
      <alignment horizontal="center" vertical="center" textRotation="90" wrapText="1"/>
    </xf>
    <xf numFmtId="0" fontId="26" fillId="2" borderId="4" xfId="0" applyFont="1" applyFill="1" applyBorder="1" applyAlignment="1">
      <alignment horizontal="center" vertical="center" textRotation="90" wrapText="1"/>
    </xf>
    <xf numFmtId="0" fontId="26" fillId="7" borderId="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165" fontId="26" fillId="2" borderId="1" xfId="0" applyNumberFormat="1" applyFont="1" applyFill="1" applyBorder="1" applyAlignment="1">
      <alignment horizontal="center" vertical="center"/>
    </xf>
    <xf numFmtId="165" fontId="26" fillId="2" borderId="3" xfId="0" applyNumberFormat="1" applyFont="1" applyFill="1" applyBorder="1" applyAlignment="1">
      <alignment horizontal="center" vertical="center"/>
    </xf>
    <xf numFmtId="165" fontId="20" fillId="7" borderId="1" xfId="0" applyNumberFormat="1" applyFont="1" applyFill="1" applyBorder="1" applyAlignment="1">
      <alignment horizontal="right" vertical="center"/>
    </xf>
    <xf numFmtId="165" fontId="20" fillId="7" borderId="3" xfId="0" applyNumberFormat="1" applyFont="1" applyFill="1" applyBorder="1" applyAlignment="1">
      <alignment horizontal="right" vertical="center"/>
    </xf>
    <xf numFmtId="0" fontId="26" fillId="9" borderId="0" xfId="0" applyFont="1" applyFill="1" applyAlignment="1">
      <alignment horizontal="left" vertical="center" wrapText="1"/>
    </xf>
    <xf numFmtId="0" fontId="26" fillId="9" borderId="0" xfId="0" applyFont="1" applyFill="1" applyBorder="1" applyAlignment="1">
      <alignment horizontal="left" vertical="center" wrapText="1"/>
    </xf>
    <xf numFmtId="0" fontId="26" fillId="9" borderId="0" xfId="0" applyFont="1" applyFill="1" applyAlignment="1">
      <alignment horizontal="justify" vertical="center" wrapText="1"/>
    </xf>
    <xf numFmtId="0" fontId="26" fillId="9" borderId="0" xfId="0" applyFont="1" applyFill="1" applyBorder="1" applyAlignment="1">
      <alignment horizontal="justify" vertical="top" wrapText="1"/>
    </xf>
    <xf numFmtId="0" fontId="32" fillId="7" borderId="4" xfId="2" applyFont="1" applyFill="1" applyBorder="1" applyAlignment="1">
      <alignment horizontal="center" vertical="center" wrapText="1"/>
    </xf>
    <xf numFmtId="0" fontId="32" fillId="7" borderId="30" xfId="2" applyFont="1" applyFill="1" applyBorder="1" applyAlignment="1">
      <alignment horizontal="center" vertical="center" wrapText="1"/>
    </xf>
    <xf numFmtId="0" fontId="32" fillId="7" borderId="32" xfId="2" applyFont="1" applyFill="1" applyBorder="1" applyAlignment="1">
      <alignment horizontal="center" vertical="center" wrapText="1"/>
    </xf>
    <xf numFmtId="0" fontId="32" fillId="7" borderId="33" xfId="2" applyFont="1" applyFill="1" applyBorder="1" applyAlignment="1">
      <alignment horizontal="center" vertical="center" wrapText="1"/>
    </xf>
    <xf numFmtId="0" fontId="32" fillId="7" borderId="13" xfId="2" applyFont="1" applyFill="1" applyBorder="1" applyAlignment="1">
      <alignment horizontal="center" vertical="center" wrapText="1"/>
    </xf>
    <xf numFmtId="0" fontId="32" fillId="7" borderId="34" xfId="2" applyFont="1" applyFill="1" applyBorder="1" applyAlignment="1">
      <alignment horizontal="center" vertical="center" wrapText="1"/>
    </xf>
    <xf numFmtId="0" fontId="32" fillId="7" borderId="35" xfId="2" applyFont="1" applyFill="1" applyBorder="1" applyAlignment="1">
      <alignment horizontal="center" vertical="center" wrapText="1"/>
    </xf>
    <xf numFmtId="165" fontId="32" fillId="6" borderId="1" xfId="2" applyNumberFormat="1" applyFont="1" applyFill="1" applyBorder="1" applyAlignment="1">
      <alignment horizontal="right" vertical="center" wrapText="1"/>
    </xf>
    <xf numFmtId="165" fontId="32" fillId="6" borderId="3" xfId="2" applyNumberFormat="1" applyFont="1" applyFill="1" applyBorder="1" applyAlignment="1">
      <alignment horizontal="right" vertical="center" wrapText="1"/>
    </xf>
    <xf numFmtId="0" fontId="36" fillId="7" borderId="1" xfId="2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165" fontId="36" fillId="7" borderId="1" xfId="2" applyNumberFormat="1" applyFont="1" applyFill="1" applyBorder="1" applyAlignment="1">
      <alignment horizontal="right" vertical="center" wrapText="1"/>
    </xf>
    <xf numFmtId="165" fontId="36" fillId="7" borderId="3" xfId="2" applyNumberFormat="1" applyFont="1" applyFill="1" applyBorder="1" applyAlignment="1">
      <alignment horizontal="right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33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165" fontId="26" fillId="6" borderId="1" xfId="0" applyNumberFormat="1" applyFont="1" applyFill="1" applyBorder="1" applyAlignment="1">
      <alignment horizontal="right" vertical="center"/>
    </xf>
    <xf numFmtId="165" fontId="26" fillId="6" borderId="3" xfId="0" applyNumberFormat="1" applyFont="1" applyFill="1" applyBorder="1" applyAlignment="1">
      <alignment horizontal="right" vertical="center"/>
    </xf>
    <xf numFmtId="0" fontId="32" fillId="7" borderId="6" xfId="2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165" fontId="37" fillId="6" borderId="1" xfId="2" applyNumberFormat="1" applyFont="1" applyFill="1" applyBorder="1" applyAlignment="1">
      <alignment horizontal="right" vertical="center" wrapText="1"/>
    </xf>
    <xf numFmtId="165" fontId="37" fillId="6" borderId="3" xfId="2" applyNumberFormat="1" applyFont="1" applyFill="1" applyBorder="1" applyAlignment="1">
      <alignment horizontal="right" vertical="center" wrapText="1"/>
    </xf>
    <xf numFmtId="0" fontId="32" fillId="7" borderId="7" xfId="2" applyFont="1" applyFill="1" applyBorder="1" applyAlignment="1">
      <alignment horizontal="center" vertical="center" wrapText="1"/>
    </xf>
    <xf numFmtId="0" fontId="32" fillId="7" borderId="8" xfId="2" applyFont="1" applyFill="1" applyBorder="1" applyAlignment="1">
      <alignment horizontal="center" vertical="center" wrapText="1"/>
    </xf>
    <xf numFmtId="0" fontId="32" fillId="7" borderId="1" xfId="2" applyFont="1" applyFill="1" applyBorder="1" applyAlignment="1">
      <alignment horizontal="center" vertical="center" wrapText="1"/>
    </xf>
    <xf numFmtId="0" fontId="32" fillId="7" borderId="3" xfId="2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6" fillId="4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justify" vertical="center" wrapText="1"/>
    </xf>
    <xf numFmtId="3" fontId="26" fillId="2" borderId="1" xfId="0" applyNumberFormat="1" applyFont="1" applyFill="1" applyBorder="1" applyAlignment="1">
      <alignment horizontal="right" vertical="center"/>
    </xf>
    <xf numFmtId="3" fontId="26" fillId="2" borderId="3" xfId="0" applyNumberFormat="1" applyFont="1" applyFill="1" applyBorder="1" applyAlignment="1">
      <alignment horizontal="right" vertical="center"/>
    </xf>
    <xf numFmtId="0" fontId="26" fillId="8" borderId="0" xfId="0" applyFont="1" applyFill="1" applyBorder="1" applyAlignment="1">
      <alignment horizontal="left" vertical="center" wrapText="1"/>
    </xf>
    <xf numFmtId="0" fontId="26" fillId="8" borderId="13" xfId="0" applyFont="1" applyFill="1" applyBorder="1" applyAlignment="1">
      <alignment horizontal="left" vertical="center" wrapText="1"/>
    </xf>
    <xf numFmtId="3" fontId="20" fillId="10" borderId="1" xfId="0" applyNumberFormat="1" applyFont="1" applyFill="1" applyBorder="1" applyAlignment="1">
      <alignment horizontal="right" vertical="center"/>
    </xf>
    <xf numFmtId="3" fontId="20" fillId="10" borderId="3" xfId="0" applyNumberFormat="1" applyFont="1" applyFill="1" applyBorder="1" applyAlignment="1">
      <alignment horizontal="right" vertical="center"/>
    </xf>
    <xf numFmtId="169" fontId="26" fillId="2" borderId="1" xfId="0" applyNumberFormat="1" applyFont="1" applyFill="1" applyBorder="1" applyAlignment="1">
      <alignment horizontal="right" vertical="center"/>
    </xf>
    <xf numFmtId="169" fontId="26" fillId="2" borderId="3" xfId="0" applyNumberFormat="1" applyFont="1" applyFill="1" applyBorder="1" applyAlignment="1">
      <alignment horizontal="right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165" fontId="26" fillId="2" borderId="1" xfId="0" applyNumberFormat="1" applyFont="1" applyFill="1" applyBorder="1" applyAlignment="1">
      <alignment horizontal="right" vertical="center"/>
    </xf>
    <xf numFmtId="165" fontId="26" fillId="2" borderId="3" xfId="0" applyNumberFormat="1" applyFont="1" applyFill="1" applyBorder="1" applyAlignment="1">
      <alignment horizontal="right" vertical="center"/>
    </xf>
    <xf numFmtId="169" fontId="20" fillId="10" borderId="1" xfId="0" applyNumberFormat="1" applyFont="1" applyFill="1" applyBorder="1" applyAlignment="1">
      <alignment horizontal="right" vertical="center"/>
    </xf>
    <xf numFmtId="169" fontId="20" fillId="10" borderId="3" xfId="0" applyNumberFormat="1" applyFont="1" applyFill="1" applyBorder="1" applyAlignment="1">
      <alignment horizontal="right" vertical="center"/>
    </xf>
    <xf numFmtId="1" fontId="26" fillId="0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165" fontId="20" fillId="10" borderId="1" xfId="0" applyNumberFormat="1" applyFont="1" applyFill="1" applyBorder="1" applyAlignment="1">
      <alignment horizontal="right" vertical="center"/>
    </xf>
    <xf numFmtId="165" fontId="20" fillId="10" borderId="3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32" fillId="0" borderId="13" xfId="0" applyFont="1" applyBorder="1" applyAlignment="1">
      <alignment horizontal="left"/>
    </xf>
    <xf numFmtId="169" fontId="26" fillId="10" borderId="1" xfId="0" applyNumberFormat="1" applyFont="1" applyFill="1" applyBorder="1" applyAlignment="1">
      <alignment horizontal="right" vertical="center"/>
    </xf>
    <xf numFmtId="169" fontId="26" fillId="10" borderId="3" xfId="0" applyNumberFormat="1" applyFont="1" applyFill="1" applyBorder="1" applyAlignment="1">
      <alignment horizontal="right" vertical="center"/>
    </xf>
    <xf numFmtId="0" fontId="26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left" vertical="center" wrapText="1"/>
    </xf>
    <xf numFmtId="0" fontId="20" fillId="8" borderId="13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2" fillId="0" borderId="0" xfId="0" applyNumberFormat="1" applyFont="1" applyAlignment="1">
      <alignment horizontal="justify" vertical="top" wrapText="1"/>
    </xf>
    <xf numFmtId="0" fontId="40" fillId="0" borderId="0" xfId="0" applyNumberFormat="1" applyFont="1" applyAlignment="1">
      <alignment horizontal="justify" vertical="top" wrapText="1"/>
    </xf>
    <xf numFmtId="0" fontId="29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28" fillId="0" borderId="0" xfId="0" applyFont="1" applyAlignment="1">
      <alignment horizontal="justify" vertical="center" wrapText="1"/>
    </xf>
    <xf numFmtId="0" fontId="20" fillId="7" borderId="17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38" xfId="0" applyFont="1" applyFill="1" applyBorder="1" applyAlignment="1">
      <alignment horizontal="center" vertical="center"/>
    </xf>
    <xf numFmtId="0" fontId="26" fillId="7" borderId="49" xfId="0" applyFont="1" applyFill="1" applyBorder="1" applyAlignment="1">
      <alignment horizontal="center" vertical="center" wrapText="1"/>
    </xf>
    <xf numFmtId="0" fontId="26" fillId="7" borderId="50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/>
    </xf>
    <xf numFmtId="0" fontId="26" fillId="7" borderId="2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6" fillId="7" borderId="4" xfId="6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center" vertical="center" wrapText="1"/>
    </xf>
    <xf numFmtId="0" fontId="26" fillId="8" borderId="31" xfId="0" applyFont="1" applyFill="1" applyBorder="1" applyAlignment="1">
      <alignment horizontal="center" vertical="center"/>
    </xf>
    <xf numFmtId="0" fontId="26" fillId="7" borderId="46" xfId="0" applyFont="1" applyFill="1" applyBorder="1" applyAlignment="1">
      <alignment horizontal="center" vertical="center" wrapText="1"/>
    </xf>
    <xf numFmtId="0" fontId="26" fillId="7" borderId="42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9" fillId="0" borderId="0" xfId="0" applyNumberFormat="1" applyFont="1" applyAlignment="1">
      <alignment horizontal="justify" vertical="top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vertical="center"/>
    </xf>
    <xf numFmtId="0" fontId="26" fillId="6" borderId="4" xfId="0" applyFont="1" applyFill="1" applyBorder="1" applyAlignment="1">
      <alignment vertical="center" wrapText="1"/>
    </xf>
    <xf numFmtId="49" fontId="26" fillId="6" borderId="4" xfId="0" applyNumberFormat="1" applyFont="1" applyFill="1" applyBorder="1" applyAlignment="1">
      <alignment vertical="center" wrapText="1"/>
    </xf>
    <xf numFmtId="169" fontId="26" fillId="6" borderId="4" xfId="0" applyNumberFormat="1" applyFont="1" applyFill="1" applyBorder="1" applyAlignment="1">
      <alignment vertical="center"/>
    </xf>
    <xf numFmtId="0" fontId="26" fillId="6" borderId="4" xfId="0" applyFont="1" applyFill="1" applyBorder="1" applyAlignment="1">
      <alignment horizontal="center" vertical="center" wrapText="1"/>
    </xf>
    <xf numFmtId="0" fontId="26" fillId="6" borderId="4" xfId="0" applyFont="1" applyFill="1" applyBorder="1"/>
    <xf numFmtId="0" fontId="26" fillId="6" borderId="37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6" fillId="6" borderId="6" xfId="0" applyFont="1" applyFill="1" applyBorder="1"/>
    <xf numFmtId="3" fontId="26" fillId="6" borderId="4" xfId="0" applyNumberFormat="1" applyFont="1" applyFill="1" applyBorder="1" applyAlignment="1">
      <alignment horizontal="right" vertical="center"/>
    </xf>
    <xf numFmtId="3" fontId="26" fillId="6" borderId="4" xfId="0" applyNumberFormat="1" applyFont="1" applyFill="1" applyBorder="1" applyAlignment="1">
      <alignment vertical="center"/>
    </xf>
    <xf numFmtId="0" fontId="26" fillId="6" borderId="11" xfId="0" applyFont="1" applyFill="1" applyBorder="1" applyAlignment="1">
      <alignment horizontal="center" vertical="center" wrapText="1"/>
    </xf>
    <xf numFmtId="4" fontId="26" fillId="6" borderId="11" xfId="0" applyNumberFormat="1" applyFont="1" applyFill="1" applyBorder="1"/>
    <xf numFmtId="4" fontId="26" fillId="6" borderId="20" xfId="0" applyNumberFormat="1" applyFont="1" applyFill="1" applyBorder="1"/>
    <xf numFmtId="0" fontId="26" fillId="6" borderId="2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169" fontId="26" fillId="6" borderId="8" xfId="0" applyNumberFormat="1" applyFont="1" applyFill="1" applyBorder="1" applyAlignment="1">
      <alignment vertical="center"/>
    </xf>
    <xf numFmtId="0" fontId="26" fillId="6" borderId="24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/>
    </xf>
    <xf numFmtId="0" fontId="26" fillId="6" borderId="40" xfId="0" applyFont="1" applyFill="1" applyBorder="1" applyAlignment="1">
      <alignment horizontal="center" vertical="center"/>
    </xf>
    <xf numFmtId="169" fontId="26" fillId="6" borderId="22" xfId="0" applyNumberFormat="1" applyFont="1" applyFill="1" applyBorder="1" applyAlignment="1">
      <alignment vertical="center"/>
    </xf>
    <xf numFmtId="3" fontId="26" fillId="6" borderId="34" xfId="0" applyNumberFormat="1" applyFont="1" applyFill="1" applyBorder="1" applyAlignment="1">
      <alignment vertical="center"/>
    </xf>
  </cellXfs>
  <cellStyles count="7">
    <cellStyle name="Normalny" xfId="0" builtinId="0"/>
    <cellStyle name="Normalny 2" xfId="1"/>
    <cellStyle name="Normalny 2 2" xfId="2"/>
    <cellStyle name="Normalny 3" xfId="3"/>
    <cellStyle name="Normalny 3 2" xfId="6"/>
    <cellStyle name="Normalny 4" xfId="5"/>
    <cellStyle name="Procentowy" xfId="4" builtinId="5"/>
  </cellStyles>
  <dxfs count="21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FFCC"/>
      <color rgb="FFD9D9D9"/>
      <color rgb="FFFFFF99"/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Normal="100" zoomScalePageLayoutView="84" workbookViewId="0">
      <selection activeCell="F23" sqref="F23"/>
    </sheetView>
  </sheetViews>
  <sheetFormatPr defaultRowHeight="15"/>
  <cols>
    <col min="1" max="1" width="1.625" style="39" customWidth="1"/>
    <col min="2" max="2" width="4.625" style="39" customWidth="1"/>
    <col min="3" max="3" width="16" style="39" customWidth="1"/>
    <col min="4" max="5" width="12.625" style="39" customWidth="1"/>
    <col min="6" max="6" width="16.375" style="39" customWidth="1"/>
    <col min="7" max="9" width="12.625" style="39" customWidth="1"/>
    <col min="10" max="10" width="55" style="39" customWidth="1"/>
    <col min="11" max="11" width="5.625" style="268" hidden="1" customWidth="1"/>
    <col min="12" max="13" width="9" style="39" customWidth="1"/>
    <col min="14" max="16384" width="9" style="39"/>
  </cols>
  <sheetData>
    <row r="1" spans="1:12" ht="18.75">
      <c r="J1" s="265" t="s">
        <v>821</v>
      </c>
    </row>
    <row r="2" spans="1:12">
      <c r="J2" s="307"/>
      <c r="K2" s="307"/>
    </row>
    <row r="3" spans="1:12" ht="15.75">
      <c r="B3" s="295"/>
      <c r="C3" s="295"/>
      <c r="D3" s="295"/>
      <c r="G3" s="311"/>
      <c r="H3" s="311"/>
    </row>
    <row r="4" spans="1:12" ht="39" customHeight="1">
      <c r="A4" s="40"/>
      <c r="B4" s="296" t="s">
        <v>792</v>
      </c>
      <c r="C4" s="296"/>
      <c r="D4" s="296"/>
      <c r="E4" s="296"/>
      <c r="F4" s="296"/>
      <c r="G4" s="296"/>
      <c r="H4" s="296"/>
      <c r="I4" s="296"/>
      <c r="J4" s="296"/>
    </row>
    <row r="5" spans="1:12" ht="15.75" customHeight="1">
      <c r="A5" s="40"/>
      <c r="B5" s="232"/>
      <c r="C5" s="232"/>
      <c r="D5" s="232"/>
      <c r="E5" s="232"/>
      <c r="F5" s="232"/>
      <c r="G5" s="232"/>
      <c r="H5" s="232"/>
      <c r="I5" s="232"/>
      <c r="J5" s="232"/>
    </row>
    <row r="6" spans="1:12" s="150" customFormat="1" ht="15" customHeight="1">
      <c r="A6" s="233"/>
      <c r="B6" s="291" t="s">
        <v>925</v>
      </c>
      <c r="C6" s="291"/>
      <c r="D6" s="292"/>
      <c r="E6" s="260"/>
      <c r="G6" s="308"/>
      <c r="H6" s="308"/>
      <c r="I6" s="234"/>
      <c r="J6" s="278"/>
      <c r="K6" s="269"/>
    </row>
    <row r="7" spans="1:12" ht="15.75">
      <c r="A7" s="49"/>
      <c r="B7" s="49"/>
      <c r="C7" s="49"/>
      <c r="D7" s="49"/>
      <c r="E7" s="49"/>
      <c r="F7" s="49"/>
      <c r="G7" s="49"/>
      <c r="H7" s="49"/>
      <c r="I7" s="49"/>
      <c r="J7" s="49"/>
      <c r="K7" s="270">
        <f>LEN(G8)</f>
        <v>30</v>
      </c>
    </row>
    <row r="8" spans="1:12" ht="18.75">
      <c r="A8" s="49"/>
      <c r="B8" s="50" t="s">
        <v>822</v>
      </c>
      <c r="C8" s="49"/>
      <c r="D8" s="49"/>
      <c r="E8" s="49"/>
      <c r="F8" s="49"/>
      <c r="G8" s="300" t="s">
        <v>52</v>
      </c>
      <c r="H8" s="301"/>
      <c r="I8" s="301"/>
      <c r="J8" s="302"/>
      <c r="K8" s="270" t="str">
        <f>RIGHT(G8,4)</f>
        <v>ia -</v>
      </c>
    </row>
    <row r="9" spans="1:12" s="41" customFormat="1" ht="15.75">
      <c r="A9" s="51"/>
      <c r="B9" s="52"/>
      <c r="C9" s="51"/>
      <c r="D9" s="51"/>
      <c r="E9" s="51"/>
      <c r="F9" s="51"/>
      <c r="G9" s="53"/>
      <c r="H9" s="53"/>
      <c r="I9" s="53"/>
      <c r="J9" s="53"/>
      <c r="K9" s="270"/>
    </row>
    <row r="10" spans="1:12" ht="15.75">
      <c r="A10" s="49"/>
      <c r="B10" s="49" t="s">
        <v>777</v>
      </c>
      <c r="C10" s="49"/>
      <c r="D10" s="49"/>
      <c r="E10" s="49"/>
      <c r="F10" s="49"/>
      <c r="G10" s="303" t="s">
        <v>933</v>
      </c>
      <c r="H10" s="304"/>
      <c r="I10" s="304"/>
      <c r="J10" s="305"/>
      <c r="K10" s="271"/>
      <c r="L10" s="42"/>
    </row>
    <row r="11" spans="1:12" ht="15.75">
      <c r="A11" s="49"/>
      <c r="B11" s="49" t="s">
        <v>778</v>
      </c>
      <c r="C11" s="49"/>
      <c r="D11" s="49"/>
      <c r="E11" s="49"/>
      <c r="F11" s="49"/>
      <c r="G11" s="303"/>
      <c r="H11" s="304"/>
      <c r="I11" s="304"/>
      <c r="J11" s="305"/>
      <c r="K11" s="271"/>
      <c r="L11" s="42"/>
    </row>
    <row r="12" spans="1:12" ht="15.7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271"/>
      <c r="L12" s="42"/>
    </row>
    <row r="13" spans="1:12" ht="15.75">
      <c r="A13" s="49"/>
      <c r="B13" s="43" t="s">
        <v>35</v>
      </c>
      <c r="C13" s="49"/>
      <c r="D13" s="49"/>
      <c r="E13" s="49"/>
      <c r="F13" s="49"/>
      <c r="G13" s="49"/>
      <c r="H13" s="49"/>
      <c r="I13" s="49"/>
      <c r="J13" s="49"/>
      <c r="K13" s="272"/>
    </row>
    <row r="14" spans="1:12" ht="15.7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272"/>
    </row>
    <row r="15" spans="1:12" ht="18.75">
      <c r="A15" s="49"/>
      <c r="B15" s="49" t="s">
        <v>854</v>
      </c>
      <c r="C15" s="49"/>
      <c r="D15" s="49"/>
      <c r="E15" s="49"/>
      <c r="F15" s="49"/>
      <c r="G15" s="298" t="s">
        <v>59</v>
      </c>
      <c r="H15" s="298"/>
      <c r="I15" s="298"/>
      <c r="J15" s="298"/>
      <c r="K15" s="271"/>
    </row>
    <row r="16" spans="1:12" ht="15.7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272"/>
    </row>
    <row r="17" spans="1:11" ht="24" customHeight="1">
      <c r="A17" s="49"/>
      <c r="B17" s="54" t="s">
        <v>779</v>
      </c>
      <c r="C17" s="55"/>
      <c r="D17" s="55"/>
      <c r="E17" s="55"/>
      <c r="F17" s="55"/>
      <c r="G17" s="55"/>
      <c r="H17" s="55"/>
      <c r="I17" s="55"/>
      <c r="J17" s="55"/>
      <c r="K17" s="272"/>
    </row>
    <row r="18" spans="1:11" ht="15.75">
      <c r="A18" s="49"/>
      <c r="B18" s="45"/>
      <c r="C18" s="56"/>
      <c r="D18" s="56"/>
      <c r="E18" s="56"/>
      <c r="F18" s="56"/>
      <c r="G18" s="56"/>
      <c r="H18" s="56"/>
      <c r="I18" s="56"/>
      <c r="J18" s="56"/>
      <c r="K18" s="272"/>
    </row>
    <row r="19" spans="1:11" ht="15.75">
      <c r="A19" s="49"/>
      <c r="B19" s="49" t="s">
        <v>789</v>
      </c>
      <c r="C19" s="49"/>
      <c r="D19" s="49"/>
      <c r="E19" s="49"/>
      <c r="F19" s="49"/>
      <c r="G19" s="297"/>
      <c r="H19" s="297"/>
      <c r="I19" s="297"/>
      <c r="J19" s="297"/>
      <c r="K19" s="272"/>
    </row>
    <row r="20" spans="1:11" ht="15.75">
      <c r="A20" s="49"/>
      <c r="B20" s="49" t="s">
        <v>41</v>
      </c>
      <c r="C20" s="49"/>
      <c r="D20" s="49"/>
      <c r="E20" s="49"/>
      <c r="F20" s="49"/>
      <c r="G20" s="297"/>
      <c r="H20" s="297"/>
      <c r="I20" s="297"/>
      <c r="J20" s="297"/>
      <c r="K20" s="272"/>
    </row>
    <row r="21" spans="1:11" ht="15.75">
      <c r="A21" s="49"/>
      <c r="B21" s="49" t="s">
        <v>42</v>
      </c>
      <c r="C21" s="49"/>
      <c r="D21" s="49"/>
      <c r="E21" s="49"/>
      <c r="F21" s="49"/>
      <c r="G21" s="299"/>
      <c r="H21" s="299"/>
      <c r="I21" s="299"/>
      <c r="J21" s="299"/>
      <c r="K21" s="272"/>
    </row>
    <row r="22" spans="1:11" ht="15.75">
      <c r="A22" s="49"/>
      <c r="B22" s="49" t="s">
        <v>43</v>
      </c>
      <c r="C22" s="49"/>
      <c r="D22" s="49"/>
      <c r="E22" s="49"/>
      <c r="F22" s="49"/>
      <c r="G22" s="297"/>
      <c r="H22" s="297"/>
      <c r="I22" s="297"/>
      <c r="J22" s="297"/>
      <c r="K22" s="272"/>
    </row>
    <row r="23" spans="1:11" ht="15.75">
      <c r="A23" s="49"/>
      <c r="B23" s="49" t="s">
        <v>44</v>
      </c>
      <c r="C23" s="49"/>
      <c r="D23" s="49"/>
      <c r="E23" s="49"/>
      <c r="F23" s="49"/>
      <c r="G23" s="306"/>
      <c r="H23" s="306"/>
      <c r="I23" s="306"/>
      <c r="J23" s="306"/>
      <c r="K23" s="272"/>
    </row>
    <row r="24" spans="1:11" ht="15.75">
      <c r="A24" s="49"/>
      <c r="B24" s="49" t="s">
        <v>45</v>
      </c>
      <c r="C24" s="49"/>
      <c r="D24" s="49"/>
      <c r="E24" s="49"/>
      <c r="F24" s="49"/>
      <c r="G24" s="297"/>
      <c r="H24" s="297"/>
      <c r="I24" s="297"/>
      <c r="J24" s="297"/>
      <c r="K24" s="272"/>
    </row>
    <row r="25" spans="1:11" ht="15.75">
      <c r="A25" s="49"/>
      <c r="B25" s="57" t="s">
        <v>775</v>
      </c>
      <c r="C25" s="49"/>
      <c r="D25" s="49"/>
      <c r="E25" s="49"/>
      <c r="F25" s="49"/>
      <c r="G25" s="303"/>
      <c r="H25" s="304"/>
      <c r="I25" s="304"/>
      <c r="J25" s="305"/>
      <c r="K25" s="272"/>
    </row>
    <row r="26" spans="1:11" ht="15.75">
      <c r="A26" s="49"/>
      <c r="B26" s="49" t="s">
        <v>46</v>
      </c>
      <c r="C26" s="49"/>
      <c r="D26" s="49"/>
      <c r="E26" s="49"/>
      <c r="F26" s="49"/>
      <c r="G26" s="297"/>
      <c r="H26" s="297"/>
      <c r="I26" s="297"/>
      <c r="J26" s="297"/>
      <c r="K26" s="272"/>
    </row>
    <row r="27" spans="1:11" ht="15.75">
      <c r="A27" s="49"/>
      <c r="B27" s="49" t="s">
        <v>840</v>
      </c>
      <c r="C27" s="49"/>
      <c r="D27" s="49"/>
      <c r="E27" s="49"/>
      <c r="F27" s="49"/>
      <c r="G27" s="297"/>
      <c r="H27" s="297"/>
      <c r="I27" s="297"/>
      <c r="J27" s="297"/>
      <c r="K27" s="272"/>
    </row>
    <row r="28" spans="1:11" ht="15.75">
      <c r="A28" s="49"/>
      <c r="B28" s="49" t="s">
        <v>47</v>
      </c>
      <c r="C28" s="49"/>
      <c r="D28" s="49"/>
      <c r="E28" s="49"/>
      <c r="F28" s="49"/>
      <c r="G28" s="297"/>
      <c r="H28" s="297"/>
      <c r="I28" s="297"/>
      <c r="J28" s="297"/>
      <c r="K28" s="272"/>
    </row>
    <row r="29" spans="1:11" ht="15.75">
      <c r="A29" s="49"/>
      <c r="B29" s="49" t="s">
        <v>841</v>
      </c>
      <c r="C29" s="49"/>
      <c r="D29" s="49"/>
      <c r="E29" s="49"/>
      <c r="F29" s="49"/>
      <c r="G29" s="297"/>
      <c r="H29" s="297"/>
      <c r="I29" s="297"/>
      <c r="J29" s="297"/>
      <c r="K29" s="272"/>
    </row>
    <row r="30" spans="1:11" ht="15.75">
      <c r="A30" s="49"/>
      <c r="B30" s="49"/>
      <c r="C30" s="49"/>
      <c r="D30" s="49"/>
      <c r="E30" s="49"/>
      <c r="F30" s="49"/>
      <c r="G30" s="309"/>
      <c r="H30" s="309"/>
      <c r="I30" s="309"/>
      <c r="J30" s="309"/>
      <c r="K30" s="272"/>
    </row>
    <row r="31" spans="1:11" ht="15.75">
      <c r="A31" s="49"/>
      <c r="B31" s="58" t="s">
        <v>776</v>
      </c>
      <c r="C31" s="49"/>
      <c r="D31" s="49"/>
      <c r="E31" s="49"/>
      <c r="F31" s="49"/>
      <c r="G31" s="297"/>
      <c r="H31" s="297"/>
      <c r="I31" s="297"/>
      <c r="J31" s="297"/>
      <c r="K31" s="272"/>
    </row>
    <row r="32" spans="1:11" ht="15.75">
      <c r="A32" s="49"/>
      <c r="B32" s="58" t="s">
        <v>46</v>
      </c>
      <c r="C32" s="49"/>
      <c r="D32" s="49"/>
      <c r="E32" s="49"/>
      <c r="F32" s="49"/>
      <c r="G32" s="297"/>
      <c r="H32" s="297"/>
      <c r="I32" s="297"/>
      <c r="J32" s="297"/>
      <c r="K32" s="272"/>
    </row>
    <row r="33" spans="1:11" ht="15.75">
      <c r="A33" s="49"/>
      <c r="B33" s="58" t="s">
        <v>43</v>
      </c>
      <c r="C33" s="49"/>
      <c r="D33" s="49"/>
      <c r="E33" s="49"/>
      <c r="F33" s="49"/>
      <c r="G33" s="297"/>
      <c r="H33" s="297"/>
      <c r="I33" s="297"/>
      <c r="J33" s="297"/>
      <c r="K33" s="272"/>
    </row>
    <row r="34" spans="1:11" ht="15.75">
      <c r="A34" s="49"/>
      <c r="B34" s="58" t="s">
        <v>44</v>
      </c>
      <c r="C34" s="49"/>
      <c r="D34" s="49"/>
      <c r="E34" s="49"/>
      <c r="F34" s="49"/>
      <c r="G34" s="297"/>
      <c r="H34" s="297"/>
      <c r="I34" s="297"/>
      <c r="J34" s="297"/>
      <c r="K34" s="272"/>
    </row>
    <row r="35" spans="1:11" ht="15.75">
      <c r="A35" s="49"/>
      <c r="B35" s="58" t="s">
        <v>45</v>
      </c>
      <c r="C35" s="49"/>
      <c r="D35" s="49"/>
      <c r="E35" s="49"/>
      <c r="F35" s="49"/>
      <c r="G35" s="297"/>
      <c r="H35" s="297"/>
      <c r="I35" s="297"/>
      <c r="J35" s="297"/>
      <c r="K35" s="272"/>
    </row>
    <row r="36" spans="1:11" ht="15.75">
      <c r="A36" s="49"/>
      <c r="B36" s="59" t="s">
        <v>840</v>
      </c>
      <c r="C36" s="49"/>
      <c r="D36" s="49"/>
      <c r="E36" s="49"/>
      <c r="F36" s="49"/>
      <c r="G36" s="297"/>
      <c r="H36" s="297"/>
      <c r="I36" s="297"/>
      <c r="J36" s="297"/>
      <c r="K36" s="272"/>
    </row>
    <row r="37" spans="1:11" ht="15.75">
      <c r="A37" s="49"/>
      <c r="B37" s="58" t="s">
        <v>47</v>
      </c>
      <c r="C37" s="49"/>
      <c r="D37" s="49"/>
      <c r="E37" s="49"/>
      <c r="F37" s="49"/>
      <c r="G37" s="297"/>
      <c r="H37" s="297"/>
      <c r="I37" s="297"/>
      <c r="J37" s="297"/>
      <c r="K37" s="272"/>
    </row>
    <row r="38" spans="1:11" ht="15.75">
      <c r="A38" s="49"/>
      <c r="B38" s="58" t="s">
        <v>841</v>
      </c>
      <c r="C38" s="49"/>
      <c r="D38" s="49"/>
      <c r="E38" s="49"/>
      <c r="F38" s="49"/>
      <c r="G38" s="297"/>
      <c r="H38" s="297"/>
      <c r="I38" s="297"/>
      <c r="J38" s="297"/>
      <c r="K38" s="272"/>
    </row>
    <row r="39" spans="1:11" ht="15.75">
      <c r="A39" s="49"/>
      <c r="B39" s="58"/>
      <c r="C39" s="49"/>
      <c r="D39" s="49"/>
      <c r="E39" s="49"/>
      <c r="F39" s="49"/>
      <c r="G39" s="49"/>
      <c r="H39" s="49"/>
      <c r="I39" s="49"/>
      <c r="J39" s="49"/>
      <c r="K39" s="272"/>
    </row>
    <row r="40" spans="1:11" s="46" customFormat="1" ht="24" customHeight="1">
      <c r="A40" s="60"/>
      <c r="B40" s="61" t="s">
        <v>793</v>
      </c>
      <c r="C40" s="61"/>
      <c r="D40" s="61"/>
      <c r="E40" s="61"/>
      <c r="F40" s="61"/>
      <c r="G40" s="61"/>
      <c r="H40" s="61"/>
      <c r="I40" s="61"/>
      <c r="J40" s="61"/>
      <c r="K40" s="273"/>
    </row>
    <row r="41" spans="1:11" ht="15.7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272"/>
    </row>
    <row r="42" spans="1:11" ht="15.75">
      <c r="A42" s="49"/>
      <c r="B42" s="49" t="s">
        <v>780</v>
      </c>
      <c r="C42" s="49"/>
      <c r="D42" s="49"/>
      <c r="E42" s="49"/>
      <c r="F42" s="49"/>
      <c r="G42" s="297"/>
      <c r="H42" s="297"/>
      <c r="I42" s="297"/>
      <c r="J42" s="297"/>
      <c r="K42" s="272"/>
    </row>
    <row r="43" spans="1:11" ht="15.75">
      <c r="A43" s="49"/>
      <c r="B43" s="49" t="s">
        <v>49</v>
      </c>
      <c r="C43" s="49"/>
      <c r="D43" s="49"/>
      <c r="E43" s="49"/>
      <c r="F43" s="49"/>
      <c r="G43" s="297"/>
      <c r="H43" s="297"/>
      <c r="I43" s="297"/>
      <c r="J43" s="297"/>
      <c r="K43" s="272"/>
    </row>
    <row r="44" spans="1:11" ht="42" customHeight="1">
      <c r="A44" s="49"/>
      <c r="B44" s="293" t="s">
        <v>839</v>
      </c>
      <c r="C44" s="293"/>
      <c r="D44" s="293"/>
      <c r="E44" s="293"/>
      <c r="F44" s="294"/>
      <c r="G44" s="297"/>
      <c r="H44" s="297"/>
      <c r="I44" s="297"/>
      <c r="J44" s="297"/>
      <c r="K44" s="272"/>
    </row>
    <row r="45" spans="1:11" ht="18.75">
      <c r="A45" s="49"/>
      <c r="B45" s="49" t="s">
        <v>856</v>
      </c>
      <c r="C45" s="49"/>
      <c r="D45" s="49"/>
      <c r="E45" s="49"/>
      <c r="F45" s="49"/>
      <c r="G45" s="303" t="s">
        <v>59</v>
      </c>
      <c r="H45" s="304"/>
      <c r="I45" s="304"/>
      <c r="J45" s="305"/>
      <c r="K45" s="272"/>
    </row>
    <row r="46" spans="1:11" ht="15.75">
      <c r="A46" s="49"/>
      <c r="B46" s="59" t="s">
        <v>41</v>
      </c>
      <c r="C46" s="49"/>
      <c r="D46" s="49"/>
      <c r="E46" s="49"/>
      <c r="F46" s="49"/>
      <c r="G46" s="297"/>
      <c r="H46" s="297"/>
      <c r="I46" s="297"/>
      <c r="J46" s="297"/>
      <c r="K46" s="272"/>
    </row>
    <row r="47" spans="1:11" ht="15.75">
      <c r="A47" s="49"/>
      <c r="B47" s="59" t="s">
        <v>42</v>
      </c>
      <c r="C47" s="49"/>
      <c r="D47" s="49"/>
      <c r="E47" s="49"/>
      <c r="F47" s="49"/>
      <c r="G47" s="303"/>
      <c r="H47" s="304"/>
      <c r="I47" s="304"/>
      <c r="J47" s="305"/>
      <c r="K47" s="272"/>
    </row>
    <row r="48" spans="1:11" ht="15.75">
      <c r="A48" s="49"/>
      <c r="B48" s="59" t="s">
        <v>43</v>
      </c>
      <c r="C48" s="49"/>
      <c r="D48" s="49"/>
      <c r="E48" s="49"/>
      <c r="F48" s="49"/>
      <c r="G48" s="303"/>
      <c r="H48" s="304"/>
      <c r="I48" s="304"/>
      <c r="J48" s="305"/>
      <c r="K48" s="272"/>
    </row>
    <row r="49" spans="1:12" ht="15.75">
      <c r="A49" s="49"/>
      <c r="B49" s="59" t="s">
        <v>44</v>
      </c>
      <c r="C49" s="49"/>
      <c r="D49" s="49"/>
      <c r="E49" s="49"/>
      <c r="F49" s="49"/>
      <c r="G49" s="297"/>
      <c r="H49" s="297"/>
      <c r="I49" s="297"/>
      <c r="J49" s="297"/>
      <c r="K49" s="272"/>
    </row>
    <row r="50" spans="1:12" ht="15.75">
      <c r="A50" s="49"/>
      <c r="B50" s="59" t="s">
        <v>45</v>
      </c>
      <c r="C50" s="49"/>
      <c r="D50" s="49"/>
      <c r="E50" s="49"/>
      <c r="F50" s="49"/>
      <c r="G50" s="297"/>
      <c r="H50" s="297"/>
      <c r="I50" s="297"/>
      <c r="J50" s="297"/>
      <c r="K50" s="272"/>
    </row>
    <row r="51" spans="1:12" ht="15.75">
      <c r="A51" s="49"/>
      <c r="B51" s="57" t="s">
        <v>776</v>
      </c>
      <c r="C51" s="49"/>
      <c r="D51" s="222"/>
      <c r="E51" s="49"/>
      <c r="F51" s="49"/>
      <c r="G51" s="297"/>
      <c r="H51" s="297"/>
      <c r="I51" s="297"/>
      <c r="J51" s="297"/>
      <c r="K51" s="272"/>
    </row>
    <row r="52" spans="1:12" ht="15.75">
      <c r="A52" s="49"/>
      <c r="B52" s="59" t="s">
        <v>46</v>
      </c>
      <c r="C52" s="49"/>
      <c r="D52" s="49"/>
      <c r="E52" s="49"/>
      <c r="F52" s="49"/>
      <c r="G52" s="297"/>
      <c r="H52" s="297"/>
      <c r="I52" s="297"/>
      <c r="J52" s="297"/>
      <c r="K52" s="272"/>
    </row>
    <row r="53" spans="1:12" ht="15.75">
      <c r="A53" s="49"/>
      <c r="B53" s="59" t="s">
        <v>840</v>
      </c>
      <c r="C53" s="49"/>
      <c r="D53" s="49"/>
      <c r="E53" s="49"/>
      <c r="F53" s="49"/>
      <c r="G53" s="297"/>
      <c r="H53" s="297"/>
      <c r="I53" s="297"/>
      <c r="J53" s="297"/>
      <c r="K53" s="272"/>
    </row>
    <row r="54" spans="1:12" ht="15.75">
      <c r="A54" s="49"/>
      <c r="B54" s="59" t="s">
        <v>47</v>
      </c>
      <c r="C54" s="49"/>
      <c r="D54" s="49"/>
      <c r="E54" s="49"/>
      <c r="F54" s="49"/>
      <c r="G54" s="297"/>
      <c r="H54" s="297"/>
      <c r="I54" s="297"/>
      <c r="J54" s="297"/>
      <c r="K54" s="272"/>
    </row>
    <row r="55" spans="1:12" ht="15.75">
      <c r="A55" s="49"/>
      <c r="B55" s="59" t="s">
        <v>841</v>
      </c>
      <c r="C55" s="49"/>
      <c r="D55" s="49"/>
      <c r="E55" s="49"/>
      <c r="F55" s="49"/>
      <c r="G55" s="297"/>
      <c r="H55" s="297"/>
      <c r="I55" s="297"/>
      <c r="J55" s="297"/>
      <c r="K55" s="272"/>
    </row>
    <row r="56" spans="1:12" ht="15.75">
      <c r="A56" s="49"/>
      <c r="B56" s="49"/>
      <c r="C56" s="49"/>
      <c r="D56" s="49"/>
      <c r="E56" s="49"/>
      <c r="F56" s="49"/>
      <c r="G56" s="309"/>
      <c r="H56" s="309"/>
      <c r="I56" s="309"/>
      <c r="J56" s="309"/>
      <c r="K56" s="272"/>
    </row>
    <row r="57" spans="1:12" ht="18.75">
      <c r="A57" s="49"/>
      <c r="B57" s="49" t="s">
        <v>857</v>
      </c>
      <c r="C57" s="49"/>
      <c r="D57" s="49"/>
      <c r="E57" s="62"/>
      <c r="F57" s="49"/>
      <c r="G57" s="297"/>
      <c r="H57" s="297"/>
      <c r="I57" s="297"/>
      <c r="J57" s="297"/>
      <c r="K57" s="272"/>
    </row>
    <row r="58" spans="1:12" ht="15.75">
      <c r="A58" s="49"/>
      <c r="B58" s="49"/>
      <c r="C58" s="49"/>
      <c r="D58" s="49"/>
      <c r="E58" s="49"/>
      <c r="F58" s="49"/>
      <c r="G58" s="49"/>
      <c r="H58" s="49"/>
      <c r="I58" s="63"/>
      <c r="J58" s="63"/>
      <c r="K58" s="274"/>
    </row>
    <row r="59" spans="1:12" ht="15.75">
      <c r="A59" s="49"/>
      <c r="B59" s="49"/>
      <c r="C59" s="49"/>
      <c r="D59" s="49"/>
      <c r="E59" s="49"/>
      <c r="F59" s="49"/>
      <c r="G59" s="49"/>
      <c r="H59" s="49"/>
      <c r="I59" s="312"/>
      <c r="J59" s="312"/>
      <c r="K59" s="312"/>
    </row>
    <row r="60" spans="1:12" ht="15.75">
      <c r="A60" s="49"/>
      <c r="C60" s="49"/>
      <c r="D60" s="49"/>
      <c r="E60" s="49"/>
      <c r="F60" s="49"/>
      <c r="G60" s="49"/>
      <c r="H60" s="49"/>
      <c r="I60" s="312"/>
      <c r="J60" s="312"/>
      <c r="K60" s="312"/>
    </row>
    <row r="61" spans="1:12" ht="18.75">
      <c r="A61" s="49"/>
      <c r="B61" s="49" t="s">
        <v>823</v>
      </c>
      <c r="C61" s="49"/>
      <c r="D61" s="49"/>
      <c r="E61" s="49"/>
      <c r="F61" s="49"/>
      <c r="G61" s="49"/>
      <c r="H61" s="49"/>
      <c r="I61" s="312"/>
      <c r="J61" s="312"/>
      <c r="K61" s="312"/>
    </row>
    <row r="62" spans="1:12" ht="15.75">
      <c r="A62" s="49"/>
      <c r="B62" s="49" t="s">
        <v>816</v>
      </c>
      <c r="C62" s="49"/>
      <c r="D62" s="49"/>
      <c r="E62" s="49"/>
      <c r="F62" s="49"/>
      <c r="G62" s="49"/>
      <c r="H62" s="49"/>
      <c r="I62" s="64"/>
      <c r="J62" s="64"/>
      <c r="K62" s="275"/>
    </row>
    <row r="63" spans="1:12" ht="15.75">
      <c r="A63" s="49"/>
      <c r="B63" s="49" t="s">
        <v>817</v>
      </c>
      <c r="C63" s="49"/>
      <c r="D63" s="49"/>
      <c r="E63" s="49"/>
      <c r="F63" s="49"/>
      <c r="G63" s="49"/>
      <c r="H63" s="49"/>
      <c r="I63" s="51"/>
      <c r="J63" s="51"/>
      <c r="K63" s="271"/>
    </row>
    <row r="64" spans="1:12" ht="15.75">
      <c r="A64" s="49"/>
      <c r="B64" s="49" t="s">
        <v>818</v>
      </c>
      <c r="C64" s="49"/>
      <c r="D64" s="49"/>
      <c r="E64" s="49"/>
      <c r="F64" s="49"/>
      <c r="G64" s="258"/>
      <c r="H64" s="65"/>
      <c r="I64" s="66"/>
      <c r="J64" s="66"/>
      <c r="K64" s="276"/>
      <c r="L64" s="47"/>
    </row>
    <row r="65" spans="1:11" ht="15.75">
      <c r="A65" s="49"/>
      <c r="B65" s="49" t="s">
        <v>819</v>
      </c>
      <c r="C65" s="49"/>
      <c r="D65" s="49"/>
      <c r="E65" s="49"/>
      <c r="F65" s="49"/>
      <c r="G65" s="259"/>
      <c r="H65" s="49"/>
      <c r="I65" s="312"/>
      <c r="J65" s="312"/>
      <c r="K65" s="312"/>
    </row>
    <row r="66" spans="1:11" ht="15.75">
      <c r="A66" s="49"/>
      <c r="B66" s="49" t="s">
        <v>820</v>
      </c>
      <c r="C66" s="49"/>
      <c r="D66" s="49"/>
      <c r="E66" s="49"/>
      <c r="F66" s="65"/>
      <c r="G66" s="114"/>
      <c r="H66" s="49"/>
      <c r="I66" s="49"/>
      <c r="J66" s="49"/>
      <c r="K66" s="272"/>
    </row>
    <row r="67" spans="1:11" ht="22.5" customHeight="1">
      <c r="A67" s="49"/>
      <c r="B67" s="49" t="s">
        <v>926</v>
      </c>
      <c r="C67" s="49"/>
      <c r="D67" s="49"/>
      <c r="E67" s="49"/>
      <c r="F67" s="65"/>
      <c r="G67" s="49"/>
      <c r="H67" s="49"/>
      <c r="I67" s="49"/>
      <c r="J67" s="49"/>
      <c r="K67" s="272"/>
    </row>
    <row r="68" spans="1:11" ht="23.25" customHeight="1">
      <c r="A68" s="49"/>
      <c r="B68" s="67" t="s">
        <v>855</v>
      </c>
      <c r="C68" s="49"/>
      <c r="D68" s="49"/>
      <c r="E68" s="49"/>
      <c r="F68" s="49"/>
      <c r="G68" s="49"/>
      <c r="H68" s="49"/>
      <c r="I68" s="49"/>
      <c r="J68" s="49"/>
      <c r="K68" s="272"/>
    </row>
    <row r="69" spans="1:11" ht="15.75">
      <c r="A69" s="49"/>
      <c r="B69" s="49" t="s">
        <v>723</v>
      </c>
      <c r="C69" s="49"/>
      <c r="D69" s="49"/>
      <c r="E69" s="49"/>
      <c r="F69" s="49"/>
      <c r="G69" s="49"/>
      <c r="H69" s="49"/>
      <c r="I69" s="49"/>
      <c r="J69" s="49"/>
      <c r="K69" s="272"/>
    </row>
    <row r="70" spans="1:11" ht="15.75">
      <c r="A70" s="49"/>
      <c r="B70" s="49" t="s">
        <v>724</v>
      </c>
      <c r="C70" s="49"/>
      <c r="D70" s="49"/>
      <c r="E70" s="49"/>
      <c r="F70" s="49"/>
      <c r="G70" s="49"/>
      <c r="H70" s="49"/>
      <c r="I70" s="49"/>
      <c r="J70" s="49"/>
      <c r="K70" s="272"/>
    </row>
    <row r="71" spans="1:11" ht="15.75">
      <c r="A71" s="49"/>
      <c r="B71" s="49" t="s">
        <v>725</v>
      </c>
      <c r="C71" s="49"/>
      <c r="D71" s="49"/>
      <c r="E71" s="49"/>
      <c r="F71" s="49"/>
      <c r="G71" s="49"/>
      <c r="H71" s="49"/>
      <c r="I71" s="49"/>
      <c r="J71" s="49"/>
      <c r="K71" s="272"/>
    </row>
    <row r="72" spans="1:11" ht="36.75" customHeight="1">
      <c r="A72" s="49"/>
      <c r="B72" s="310" t="s">
        <v>888</v>
      </c>
      <c r="C72" s="310"/>
      <c r="D72" s="310"/>
      <c r="E72" s="310"/>
      <c r="F72" s="310"/>
      <c r="G72" s="310"/>
      <c r="H72" s="310"/>
      <c r="I72" s="310"/>
      <c r="J72" s="310"/>
      <c r="K72" s="277"/>
    </row>
  </sheetData>
  <customSheetViews>
    <customSheetView guid="{B1C57C27-B15D-44EF-9172-FD33E0A98246}" fitToPage="1" hiddenRows="1" hiddenColumns="1" topLeftCell="A16">
      <selection activeCell="B33" sqref="B33"/>
      <pageMargins left="0.70866141732283472" right="0.70866141732283472" top="0.74803149606299213" bottom="0.74803149606299213" header="0.31496062992125984" footer="0.31496062992125984"/>
      <pageSetup paperSize="9" scale="93" fitToHeight="0" orientation="landscape" r:id="rId1"/>
      <headerFooter differentOddEven="1">
        <oddHeader>&amp;L&amp;F &amp;A</oddHeader>
        <oddFooter>&amp;CStrona &amp;P z &amp;N</oddFooter>
      </headerFooter>
    </customSheetView>
    <customSheetView guid="{B0531593-309E-4573-BE7A-8428DA1E2816}" fitToPage="1" hiddenRows="1" hiddenColumns="1">
      <selection activeCell="C22" sqref="C22:J22"/>
      <pageMargins left="0.70866141732283472" right="0.70866141732283472" top="0.74803149606299213" bottom="0.74803149606299213" header="0.31496062992125984" footer="0.31496062992125984"/>
      <pageSetup paperSize="9" scale="93" fitToHeight="0" orientation="landscape" r:id="rId2"/>
      <headerFooter differentOddEven="1">
        <oddHeader>&amp;L&amp;F &amp;A</oddHeader>
        <oddFooter>&amp;CStrona &amp;P z &amp;N</oddFooter>
      </headerFooter>
    </customSheetView>
    <customSheetView guid="{1E2382C7-6FF2-440C-87F6-9FCD673688B6}" fitToPage="1" hiddenRows="1" hiddenColumns="1" topLeftCell="A25">
      <selection activeCell="C26" sqref="C26"/>
      <pageMargins left="0.70866141732283472" right="0.70866141732283472" top="0.74803149606299213" bottom="0.74803149606299213" header="0.31496062992125984" footer="0.31496062992125984"/>
      <pageSetup paperSize="9" scale="93" fitToHeight="0" orientation="landscape" r:id="rId3"/>
      <headerFooter differentOddEven="1">
        <oddHeader>&amp;L&amp;F &amp;A</oddHeader>
        <oddFooter>&amp;CStrona &amp;P z &amp;N</oddFooter>
      </headerFooter>
    </customSheetView>
  </customSheetViews>
  <mergeCells count="52">
    <mergeCell ref="G56:J56"/>
    <mergeCell ref="B72:J72"/>
    <mergeCell ref="G3:H3"/>
    <mergeCell ref="I59:K59"/>
    <mergeCell ref="G43:J43"/>
    <mergeCell ref="G44:J44"/>
    <mergeCell ref="G46:J46"/>
    <mergeCell ref="G49:J49"/>
    <mergeCell ref="G51:J51"/>
    <mergeCell ref="G55:J55"/>
    <mergeCell ref="G53:J53"/>
    <mergeCell ref="G54:J54"/>
    <mergeCell ref="G57:J57"/>
    <mergeCell ref="I65:K65"/>
    <mergeCell ref="I60:K60"/>
    <mergeCell ref="I61:K61"/>
    <mergeCell ref="G50:J50"/>
    <mergeCell ref="G52:J52"/>
    <mergeCell ref="G48:J48"/>
    <mergeCell ref="G47:J47"/>
    <mergeCell ref="G45:J45"/>
    <mergeCell ref="J2:K2"/>
    <mergeCell ref="G36:J36"/>
    <mergeCell ref="G37:J37"/>
    <mergeCell ref="G34:J34"/>
    <mergeCell ref="G32:J32"/>
    <mergeCell ref="G35:J35"/>
    <mergeCell ref="G33:J33"/>
    <mergeCell ref="G31:J31"/>
    <mergeCell ref="G27:J27"/>
    <mergeCell ref="G26:J26"/>
    <mergeCell ref="G25:J25"/>
    <mergeCell ref="G28:J28"/>
    <mergeCell ref="G6:H6"/>
    <mergeCell ref="G11:J11"/>
    <mergeCell ref="G30:J30"/>
    <mergeCell ref="B6:D6"/>
    <mergeCell ref="B44:F44"/>
    <mergeCell ref="B3:D3"/>
    <mergeCell ref="B4:J4"/>
    <mergeCell ref="G24:J24"/>
    <mergeCell ref="G15:J15"/>
    <mergeCell ref="G19:J19"/>
    <mergeCell ref="G20:J20"/>
    <mergeCell ref="G21:J21"/>
    <mergeCell ref="G8:J8"/>
    <mergeCell ref="G10:J10"/>
    <mergeCell ref="G23:J23"/>
    <mergeCell ref="G22:J22"/>
    <mergeCell ref="G38:J38"/>
    <mergeCell ref="G29:J29"/>
    <mergeCell ref="G42:J42"/>
  </mergeCells>
  <phoneticPr fontId="0" type="noConversion"/>
  <dataValidations count="3">
    <dataValidation type="list" allowBlank="1" showInputMessage="1" showErrorMessage="1" sqref="G8:J8">
      <formula1>OKRES</formula1>
    </dataValidation>
    <dataValidation type="list" allowBlank="1" showInputMessage="1" showErrorMessage="1" sqref="G15:J15">
      <formula1>PodmiotZgłaszający</formula1>
    </dataValidation>
    <dataValidation type="list" allowBlank="1" showInputMessage="1" showErrorMessage="1" sqref="G45:J45">
      <formula1>TypInwestycji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portrait" r:id="rId4"/>
  <headerFooter differentOddEven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0"/>
  <sheetViews>
    <sheetView zoomScaleNormal="100" workbookViewId="0">
      <selection activeCell="B1" sqref="B1"/>
    </sheetView>
  </sheetViews>
  <sheetFormatPr defaultRowHeight="15"/>
  <cols>
    <col min="1" max="1" width="1.625" style="39" customWidth="1"/>
    <col min="2" max="2" width="9.75" style="39" customWidth="1"/>
    <col min="3" max="3" width="12.625" style="39" customWidth="1"/>
    <col min="4" max="4" width="14.125" style="39" customWidth="1"/>
    <col min="5" max="8" width="12.625" style="39" customWidth="1"/>
    <col min="9" max="9" width="13.75" style="39" customWidth="1"/>
    <col min="10" max="12" width="12.625" style="39" customWidth="1"/>
    <col min="13" max="13" width="6.125" style="39" customWidth="1"/>
    <col min="14" max="14" width="12.625" style="39" hidden="1" customWidth="1"/>
    <col min="15" max="15" width="10" style="39" customWidth="1"/>
    <col min="16" max="16" width="12.625" style="39" customWidth="1"/>
    <col min="17" max="17" width="9" style="39"/>
    <col min="18" max="18" width="9" style="39" hidden="1" customWidth="1"/>
    <col min="19" max="16384" width="9" style="39"/>
  </cols>
  <sheetData>
    <row r="1" spans="2:14" ht="18.75">
      <c r="E1" s="68"/>
    </row>
    <row r="2" spans="2:14" ht="15.75">
      <c r="B2" s="43" t="s">
        <v>17</v>
      </c>
    </row>
    <row r="4" spans="2:14" ht="18.75" customHeight="1">
      <c r="B4" s="61" t="s">
        <v>803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1"/>
    </row>
    <row r="6" spans="2:14" ht="130.5" customHeight="1">
      <c r="B6" s="314" t="s">
        <v>712</v>
      </c>
      <c r="C6" s="315"/>
      <c r="D6" s="315"/>
      <c r="E6" s="315"/>
      <c r="F6" s="315"/>
      <c r="G6" s="315"/>
      <c r="H6" s="316"/>
      <c r="I6" s="69" t="s">
        <v>728</v>
      </c>
      <c r="J6" s="69" t="s">
        <v>736</v>
      </c>
      <c r="K6" s="314" t="s">
        <v>858</v>
      </c>
      <c r="L6" s="316"/>
    </row>
    <row r="7" spans="2:14" ht="75.75" customHeight="1">
      <c r="B7" s="317"/>
      <c r="C7" s="318"/>
      <c r="D7" s="318"/>
      <c r="E7" s="318"/>
      <c r="F7" s="318"/>
      <c r="G7" s="318"/>
      <c r="H7" s="319"/>
      <c r="I7" s="70"/>
      <c r="J7" s="70"/>
      <c r="K7" s="317"/>
      <c r="L7" s="319"/>
    </row>
    <row r="9" spans="2:14" ht="17.25" customHeight="1">
      <c r="B9" s="71" t="s">
        <v>859</v>
      </c>
      <c r="C9" s="72"/>
      <c r="D9" s="72"/>
      <c r="E9" s="332" t="s">
        <v>934</v>
      </c>
      <c r="F9" s="333"/>
      <c r="G9" s="333"/>
      <c r="H9" s="333"/>
      <c r="I9" s="333"/>
      <c r="J9" s="333"/>
      <c r="K9" s="333"/>
      <c r="L9" s="334"/>
    </row>
    <row r="10" spans="2:14">
      <c r="B10" s="72"/>
      <c r="C10" s="72"/>
      <c r="D10" s="72"/>
      <c r="E10" s="335"/>
      <c r="F10" s="336"/>
      <c r="G10" s="336"/>
      <c r="H10" s="336"/>
      <c r="I10" s="336"/>
      <c r="J10" s="336"/>
      <c r="K10" s="336"/>
      <c r="L10" s="337"/>
      <c r="N10" s="73">
        <f>MATCH($E$9,wskaźniki,0)</f>
        <v>1</v>
      </c>
    </row>
    <row r="11" spans="2:14">
      <c r="B11" s="74"/>
      <c r="C11" s="74"/>
      <c r="D11" s="74"/>
      <c r="E11" s="338"/>
      <c r="F11" s="339"/>
      <c r="G11" s="339"/>
      <c r="H11" s="339"/>
      <c r="I11" s="339"/>
      <c r="J11" s="339"/>
      <c r="K11" s="339"/>
      <c r="L11" s="340"/>
    </row>
    <row r="12" spans="2:14"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  <c r="M12" s="75"/>
    </row>
    <row r="13" spans="2:14">
      <c r="B13" s="71" t="s">
        <v>30</v>
      </c>
      <c r="C13" s="74"/>
      <c r="D13" s="74"/>
      <c r="E13" s="75"/>
      <c r="F13" s="75"/>
      <c r="G13" s="75"/>
      <c r="H13" s="75"/>
      <c r="I13" s="75"/>
      <c r="J13" s="75"/>
      <c r="K13" s="75"/>
      <c r="L13" s="75"/>
      <c r="M13" s="75"/>
    </row>
    <row r="14" spans="2:14" ht="120" customHeight="1">
      <c r="B14" s="329" t="s">
        <v>847</v>
      </c>
      <c r="C14" s="330"/>
      <c r="D14" s="330"/>
      <c r="E14" s="330"/>
      <c r="F14" s="331"/>
      <c r="G14" s="341" t="s">
        <v>20</v>
      </c>
      <c r="H14" s="341"/>
      <c r="I14" s="69" t="s">
        <v>836</v>
      </c>
      <c r="J14" s="69" t="s">
        <v>837</v>
      </c>
      <c r="K14" s="76" t="s">
        <v>21</v>
      </c>
    </row>
    <row r="15" spans="2:14" ht="75.75" customHeight="1">
      <c r="B15" s="314" t="s">
        <v>794</v>
      </c>
      <c r="C15" s="315"/>
      <c r="D15" s="315"/>
      <c r="E15" s="315"/>
      <c r="F15" s="316"/>
      <c r="G15" s="342"/>
      <c r="H15" s="343"/>
      <c r="I15" s="77"/>
      <c r="J15" s="77"/>
      <c r="K15" s="78" t="s">
        <v>22</v>
      </c>
    </row>
    <row r="16" spans="2:14" ht="31.5" customHeight="1">
      <c r="B16" s="314" t="s">
        <v>722</v>
      </c>
      <c r="C16" s="315"/>
      <c r="D16" s="315"/>
      <c r="E16" s="315"/>
      <c r="F16" s="316"/>
      <c r="G16" s="342"/>
      <c r="H16" s="343"/>
      <c r="I16" s="77"/>
      <c r="J16" s="77"/>
      <c r="K16" s="78" t="s">
        <v>824</v>
      </c>
    </row>
    <row r="17" spans="2:12">
      <c r="B17" s="79"/>
      <c r="C17" s="79"/>
      <c r="D17" s="79"/>
      <c r="E17" s="80"/>
      <c r="F17" s="80"/>
      <c r="G17" s="80"/>
      <c r="H17" s="80"/>
    </row>
    <row r="18" spans="2:12" ht="119.25" customHeight="1">
      <c r="B18" s="329" t="s">
        <v>848</v>
      </c>
      <c r="C18" s="330"/>
      <c r="D18" s="330"/>
      <c r="E18" s="330"/>
      <c r="F18" s="331"/>
      <c r="G18" s="341" t="s">
        <v>20</v>
      </c>
      <c r="H18" s="341"/>
      <c r="I18" s="69" t="s">
        <v>836</v>
      </c>
      <c r="J18" s="69" t="s">
        <v>837</v>
      </c>
      <c r="K18" s="76" t="s">
        <v>21</v>
      </c>
    </row>
    <row r="19" spans="2:12" ht="74.25" customHeight="1">
      <c r="B19" s="314" t="s">
        <v>794</v>
      </c>
      <c r="C19" s="315"/>
      <c r="D19" s="315"/>
      <c r="E19" s="315"/>
      <c r="F19" s="316"/>
      <c r="G19" s="327"/>
      <c r="H19" s="328"/>
      <c r="I19" s="81"/>
      <c r="J19" s="81"/>
      <c r="K19" s="78" t="s">
        <v>22</v>
      </c>
    </row>
    <row r="20" spans="2:12" ht="20.25" customHeight="1">
      <c r="B20" s="314" t="s">
        <v>729</v>
      </c>
      <c r="C20" s="315"/>
      <c r="D20" s="315"/>
      <c r="E20" s="315"/>
      <c r="F20" s="316"/>
      <c r="G20" s="327"/>
      <c r="H20" s="328"/>
      <c r="I20" s="81"/>
      <c r="J20" s="81"/>
      <c r="K20" s="78" t="s">
        <v>23</v>
      </c>
    </row>
    <row r="21" spans="2:12" ht="22.5" customHeight="1">
      <c r="B21" s="314" t="s">
        <v>730</v>
      </c>
      <c r="C21" s="315"/>
      <c r="D21" s="315"/>
      <c r="E21" s="315"/>
      <c r="F21" s="316"/>
      <c r="G21" s="327"/>
      <c r="H21" s="328"/>
      <c r="I21" s="81"/>
      <c r="J21" s="81"/>
      <c r="K21" s="78" t="s">
        <v>824</v>
      </c>
    </row>
    <row r="22" spans="2:12">
      <c r="B22" s="82"/>
      <c r="C22" s="82"/>
      <c r="D22" s="82"/>
      <c r="E22" s="82"/>
      <c r="F22" s="82"/>
      <c r="G22" s="83"/>
      <c r="H22" s="83"/>
      <c r="I22" s="83"/>
      <c r="J22" s="83"/>
      <c r="K22" s="84"/>
    </row>
    <row r="23" spans="2:12" ht="60" customHeight="1">
      <c r="B23" s="329" t="s">
        <v>849</v>
      </c>
      <c r="C23" s="330"/>
      <c r="D23" s="330"/>
      <c r="E23" s="330"/>
      <c r="F23" s="331"/>
      <c r="G23" s="314" t="s">
        <v>836</v>
      </c>
      <c r="H23" s="316"/>
      <c r="I23" s="314" t="s">
        <v>837</v>
      </c>
      <c r="J23" s="316"/>
      <c r="K23" s="76" t="s">
        <v>21</v>
      </c>
      <c r="L23" s="76" t="s">
        <v>860</v>
      </c>
    </row>
    <row r="24" spans="2:12" ht="30.75" customHeight="1">
      <c r="B24" s="345" t="s">
        <v>844</v>
      </c>
      <c r="C24" s="346"/>
      <c r="D24" s="346"/>
      <c r="E24" s="347"/>
      <c r="F24" s="85" t="s">
        <v>31</v>
      </c>
      <c r="G24" s="327"/>
      <c r="H24" s="328"/>
      <c r="I24" s="327"/>
      <c r="J24" s="328"/>
      <c r="K24" s="86" t="s">
        <v>25</v>
      </c>
      <c r="L24" s="87" t="s">
        <v>83</v>
      </c>
    </row>
    <row r="25" spans="2:12" ht="32.25" customHeight="1">
      <c r="B25" s="348"/>
      <c r="C25" s="349"/>
      <c r="D25" s="349"/>
      <c r="E25" s="350"/>
      <c r="F25" s="85" t="s">
        <v>24</v>
      </c>
      <c r="G25" s="327"/>
      <c r="H25" s="328"/>
      <c r="I25" s="327"/>
      <c r="J25" s="328"/>
      <c r="K25" s="86" t="s">
        <v>25</v>
      </c>
      <c r="L25" s="87" t="s">
        <v>83</v>
      </c>
    </row>
    <row r="26" spans="2:12" ht="28.5" customHeight="1">
      <c r="B26" s="348"/>
      <c r="C26" s="349"/>
      <c r="D26" s="349"/>
      <c r="E26" s="350"/>
      <c r="F26" s="85" t="s">
        <v>26</v>
      </c>
      <c r="G26" s="327"/>
      <c r="H26" s="328"/>
      <c r="I26" s="327"/>
      <c r="J26" s="328"/>
      <c r="K26" s="86" t="s">
        <v>25</v>
      </c>
      <c r="L26" s="87" t="s">
        <v>83</v>
      </c>
    </row>
    <row r="27" spans="2:12" ht="30">
      <c r="B27" s="351"/>
      <c r="C27" s="352"/>
      <c r="D27" s="352"/>
      <c r="E27" s="353"/>
      <c r="F27" s="85" t="s">
        <v>34</v>
      </c>
      <c r="G27" s="327"/>
      <c r="H27" s="328"/>
      <c r="I27" s="327"/>
      <c r="J27" s="328"/>
      <c r="K27" s="86" t="s">
        <v>25</v>
      </c>
      <c r="L27" s="87" t="s">
        <v>83</v>
      </c>
    </row>
    <row r="28" spans="2:12" ht="30" customHeight="1">
      <c r="B28" s="345" t="s">
        <v>845</v>
      </c>
      <c r="C28" s="346"/>
      <c r="D28" s="346"/>
      <c r="E28" s="347"/>
      <c r="F28" s="85" t="s">
        <v>31</v>
      </c>
      <c r="G28" s="327"/>
      <c r="H28" s="328"/>
      <c r="I28" s="327"/>
      <c r="J28" s="328"/>
      <c r="K28" s="86" t="s">
        <v>27</v>
      </c>
      <c r="L28" s="87" t="s">
        <v>83</v>
      </c>
    </row>
    <row r="29" spans="2:12" ht="30">
      <c r="B29" s="348"/>
      <c r="C29" s="349"/>
      <c r="D29" s="349"/>
      <c r="E29" s="350"/>
      <c r="F29" s="85" t="s">
        <v>24</v>
      </c>
      <c r="G29" s="327"/>
      <c r="H29" s="328"/>
      <c r="I29" s="327"/>
      <c r="J29" s="328"/>
      <c r="K29" s="86" t="s">
        <v>27</v>
      </c>
      <c r="L29" s="87" t="s">
        <v>83</v>
      </c>
    </row>
    <row r="30" spans="2:12" ht="30">
      <c r="B30" s="348"/>
      <c r="C30" s="349"/>
      <c r="D30" s="349"/>
      <c r="E30" s="350"/>
      <c r="F30" s="85" t="s">
        <v>26</v>
      </c>
      <c r="G30" s="327"/>
      <c r="H30" s="328"/>
      <c r="I30" s="327"/>
      <c r="J30" s="328"/>
      <c r="K30" s="86" t="s">
        <v>27</v>
      </c>
      <c r="L30" s="87" t="s">
        <v>83</v>
      </c>
    </row>
    <row r="31" spans="2:12" ht="30">
      <c r="B31" s="351"/>
      <c r="C31" s="352"/>
      <c r="D31" s="352"/>
      <c r="E31" s="353"/>
      <c r="F31" s="85" t="s">
        <v>34</v>
      </c>
      <c r="G31" s="327"/>
      <c r="H31" s="328"/>
      <c r="I31" s="327"/>
      <c r="J31" s="328"/>
      <c r="K31" s="86" t="s">
        <v>27</v>
      </c>
      <c r="L31" s="87" t="s">
        <v>83</v>
      </c>
    </row>
    <row r="32" spans="2:12" ht="24" customHeight="1">
      <c r="B32" s="314" t="s">
        <v>718</v>
      </c>
      <c r="C32" s="315"/>
      <c r="D32" s="315"/>
      <c r="E32" s="315"/>
      <c r="F32" s="316"/>
      <c r="G32" s="327"/>
      <c r="H32" s="328"/>
      <c r="I32" s="327"/>
      <c r="J32" s="328"/>
      <c r="K32" s="86" t="s">
        <v>27</v>
      </c>
      <c r="L32" s="87" t="s">
        <v>83</v>
      </c>
    </row>
    <row r="33" spans="2:12" ht="45" customHeight="1">
      <c r="B33" s="314" t="s">
        <v>717</v>
      </c>
      <c r="C33" s="315"/>
      <c r="D33" s="315"/>
      <c r="E33" s="315"/>
      <c r="F33" s="316"/>
      <c r="G33" s="327"/>
      <c r="H33" s="328"/>
      <c r="I33" s="327"/>
      <c r="J33" s="328"/>
      <c r="K33" s="86" t="s">
        <v>27</v>
      </c>
      <c r="L33" s="87" t="s">
        <v>83</v>
      </c>
    </row>
    <row r="34" spans="2:12" ht="21.75" customHeight="1">
      <c r="B34" s="314" t="s">
        <v>713</v>
      </c>
      <c r="C34" s="315"/>
      <c r="D34" s="315"/>
      <c r="E34" s="315"/>
      <c r="F34" s="316"/>
      <c r="G34" s="327"/>
      <c r="H34" s="328"/>
      <c r="I34" s="327"/>
      <c r="J34" s="328"/>
      <c r="K34" s="86" t="s">
        <v>22</v>
      </c>
      <c r="L34" s="87" t="s">
        <v>83</v>
      </c>
    </row>
    <row r="35" spans="2:12" ht="22.5" customHeight="1">
      <c r="B35" s="314" t="s">
        <v>714</v>
      </c>
      <c r="C35" s="315"/>
      <c r="D35" s="315"/>
      <c r="E35" s="315"/>
      <c r="F35" s="316"/>
      <c r="G35" s="327"/>
      <c r="H35" s="328"/>
      <c r="I35" s="327"/>
      <c r="J35" s="328"/>
      <c r="K35" s="86" t="s">
        <v>22</v>
      </c>
      <c r="L35" s="87" t="s">
        <v>83</v>
      </c>
    </row>
    <row r="36" spans="2:12" ht="22.5" customHeight="1">
      <c r="B36" s="314" t="s">
        <v>715</v>
      </c>
      <c r="C36" s="315"/>
      <c r="D36" s="315"/>
      <c r="E36" s="315"/>
      <c r="F36" s="316"/>
      <c r="G36" s="327"/>
      <c r="H36" s="328"/>
      <c r="I36" s="327"/>
      <c r="J36" s="328"/>
      <c r="K36" s="86" t="s">
        <v>22</v>
      </c>
      <c r="L36" s="87" t="s">
        <v>83</v>
      </c>
    </row>
    <row r="37" spans="2:12">
      <c r="B37" s="82"/>
      <c r="C37" s="82"/>
      <c r="D37" s="82"/>
      <c r="E37" s="82"/>
      <c r="F37" s="82"/>
      <c r="G37" s="83"/>
      <c r="H37" s="83"/>
      <c r="I37" s="83"/>
      <c r="J37" s="83"/>
      <c r="K37" s="84"/>
    </row>
    <row r="38" spans="2:12" ht="64.5" customHeight="1">
      <c r="B38" s="329" t="s">
        <v>850</v>
      </c>
      <c r="C38" s="330"/>
      <c r="D38" s="330"/>
      <c r="E38" s="330"/>
      <c r="F38" s="331"/>
      <c r="G38" s="314" t="s">
        <v>842</v>
      </c>
      <c r="H38" s="316"/>
      <c r="I38" s="314" t="s">
        <v>837</v>
      </c>
      <c r="J38" s="316"/>
      <c r="K38" s="76" t="s">
        <v>21</v>
      </c>
    </row>
    <row r="39" spans="2:12" ht="18.75" customHeight="1">
      <c r="B39" s="314" t="s">
        <v>716</v>
      </c>
      <c r="C39" s="315"/>
      <c r="D39" s="315"/>
      <c r="E39" s="315"/>
      <c r="F39" s="316"/>
      <c r="G39" s="327"/>
      <c r="H39" s="328"/>
      <c r="I39" s="327"/>
      <c r="J39" s="328"/>
      <c r="K39" s="78" t="s">
        <v>825</v>
      </c>
      <c r="L39" s="41"/>
    </row>
    <row r="40" spans="2:12">
      <c r="B40" s="82"/>
      <c r="C40" s="82"/>
      <c r="D40" s="82"/>
      <c r="E40" s="82"/>
      <c r="F40" s="82"/>
      <c r="G40" s="83"/>
      <c r="H40" s="83"/>
      <c r="I40" s="83"/>
      <c r="J40" s="83"/>
      <c r="K40" s="84"/>
    </row>
    <row r="41" spans="2:12" ht="60" customHeight="1">
      <c r="B41" s="329" t="s">
        <v>851</v>
      </c>
      <c r="C41" s="330"/>
      <c r="D41" s="330"/>
      <c r="E41" s="330"/>
      <c r="F41" s="331"/>
      <c r="G41" s="314" t="s">
        <v>842</v>
      </c>
      <c r="H41" s="316"/>
      <c r="I41" s="314" t="s">
        <v>837</v>
      </c>
      <c r="J41" s="316"/>
      <c r="K41" s="76" t="s">
        <v>21</v>
      </c>
      <c r="L41" s="76" t="s">
        <v>860</v>
      </c>
    </row>
    <row r="42" spans="2:12" ht="22.5" customHeight="1">
      <c r="B42" s="314" t="s">
        <v>719</v>
      </c>
      <c r="C42" s="315"/>
      <c r="D42" s="315"/>
      <c r="E42" s="315"/>
      <c r="F42" s="316"/>
      <c r="G42" s="327"/>
      <c r="H42" s="328"/>
      <c r="I42" s="327"/>
      <c r="J42" s="328"/>
      <c r="K42" s="86" t="s">
        <v>22</v>
      </c>
      <c r="L42" s="87" t="s">
        <v>83</v>
      </c>
    </row>
    <row r="43" spans="2:12" ht="30" customHeight="1">
      <c r="B43" s="314" t="s">
        <v>721</v>
      </c>
      <c r="C43" s="315"/>
      <c r="D43" s="315"/>
      <c r="E43" s="315"/>
      <c r="F43" s="316"/>
      <c r="G43" s="327"/>
      <c r="H43" s="328"/>
      <c r="I43" s="327"/>
      <c r="J43" s="328"/>
      <c r="K43" s="86" t="s">
        <v>28</v>
      </c>
      <c r="L43" s="87" t="s">
        <v>83</v>
      </c>
    </row>
    <row r="44" spans="2:12" ht="29.25" customHeight="1">
      <c r="B44" s="314" t="s">
        <v>720</v>
      </c>
      <c r="C44" s="315"/>
      <c r="D44" s="315"/>
      <c r="E44" s="315"/>
      <c r="F44" s="316"/>
      <c r="G44" s="327"/>
      <c r="H44" s="328"/>
      <c r="I44" s="327"/>
      <c r="J44" s="328"/>
      <c r="K44" s="86" t="s">
        <v>29</v>
      </c>
      <c r="L44" s="87" t="s">
        <v>83</v>
      </c>
    </row>
    <row r="45" spans="2:12" ht="15.75" customHeight="1"/>
    <row r="46" spans="2:12">
      <c r="B46" s="88" t="s">
        <v>810</v>
      </c>
    </row>
    <row r="47" spans="2:12">
      <c r="B47" s="89"/>
      <c r="C47" s="90"/>
      <c r="D47" s="90"/>
      <c r="E47" s="90"/>
      <c r="F47" s="90"/>
      <c r="G47" s="90"/>
      <c r="H47" s="90"/>
      <c r="I47" s="90"/>
      <c r="J47" s="90"/>
      <c r="K47" s="90"/>
      <c r="L47" s="91"/>
    </row>
    <row r="48" spans="2:12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4"/>
    </row>
    <row r="49" spans="2:13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4"/>
    </row>
    <row r="50" spans="2:13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4"/>
    </row>
    <row r="51" spans="2:13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4"/>
    </row>
    <row r="52" spans="2:13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4"/>
    </row>
    <row r="53" spans="2:13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4"/>
    </row>
    <row r="54" spans="2:13"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7"/>
    </row>
    <row r="56" spans="2:13">
      <c r="B56" s="48" t="s">
        <v>755</v>
      </c>
    </row>
    <row r="57" spans="2:13" ht="63.75" customHeight="1">
      <c r="B57" s="320" t="s">
        <v>765</v>
      </c>
      <c r="C57" s="321"/>
      <c r="D57" s="326" t="s">
        <v>756</v>
      </c>
      <c r="E57" s="326"/>
      <c r="F57" s="320" t="s">
        <v>757</v>
      </c>
      <c r="G57" s="321"/>
      <c r="H57" s="320" t="s">
        <v>759</v>
      </c>
      <c r="I57" s="321"/>
      <c r="J57" s="320" t="s">
        <v>758</v>
      </c>
      <c r="K57" s="321"/>
    </row>
    <row r="58" spans="2:13" ht="22.5" customHeight="1">
      <c r="B58" s="324"/>
      <c r="C58" s="324"/>
      <c r="D58" s="325"/>
      <c r="E58" s="325"/>
      <c r="F58" s="325"/>
      <c r="G58" s="325"/>
      <c r="H58" s="322"/>
      <c r="I58" s="323"/>
      <c r="J58" s="322"/>
      <c r="K58" s="323"/>
      <c r="L58" s="41"/>
    </row>
    <row r="61" spans="2:13" ht="35.25" customHeight="1">
      <c r="B61" s="313" t="s">
        <v>861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98"/>
    </row>
    <row r="62" spans="2:13" ht="18.75" customHeight="1">
      <c r="B62" s="147" t="s">
        <v>862</v>
      </c>
      <c r="C62" s="147"/>
      <c r="D62" s="147"/>
      <c r="E62" s="147"/>
      <c r="F62" s="147"/>
      <c r="G62" s="147"/>
      <c r="H62" s="147"/>
      <c r="I62" s="147"/>
      <c r="J62" s="147"/>
      <c r="K62" s="148"/>
      <c r="L62" s="148"/>
      <c r="M62" s="99"/>
    </row>
    <row r="63" spans="2:13" ht="15" customHeight="1">
      <c r="B63" s="344" t="s">
        <v>811</v>
      </c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98"/>
    </row>
    <row r="64" spans="2:13" ht="15.75">
      <c r="B64" s="149" t="s">
        <v>812</v>
      </c>
      <c r="C64" s="149"/>
      <c r="D64" s="149"/>
      <c r="E64" s="149"/>
      <c r="F64" s="149"/>
      <c r="G64" s="149"/>
      <c r="H64" s="149"/>
      <c r="I64" s="149"/>
      <c r="J64" s="149"/>
      <c r="K64" s="149"/>
      <c r="L64" s="150"/>
      <c r="M64" s="98"/>
    </row>
    <row r="65" spans="2:13" ht="15.75">
      <c r="B65" s="149" t="s">
        <v>813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50"/>
      <c r="M65" s="98"/>
    </row>
    <row r="66" spans="2:13" ht="15.75">
      <c r="B66" s="149" t="s">
        <v>814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50"/>
      <c r="M66" s="98"/>
    </row>
    <row r="67" spans="2:13" ht="15.75">
      <c r="B67" s="149" t="s">
        <v>815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50"/>
      <c r="M67" s="98"/>
    </row>
    <row r="68" spans="2:13" ht="18.75">
      <c r="B68" s="49" t="s">
        <v>863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</row>
    <row r="69" spans="2:13" ht="15.75">
      <c r="B69" s="49" t="s">
        <v>726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</row>
    <row r="70" spans="2:13" ht="15.75">
      <c r="B70" s="49" t="s">
        <v>727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</row>
  </sheetData>
  <customSheetViews>
    <customSheetView guid="{B1C57C27-B15D-44EF-9172-FD33E0A98246}" fitToPage="1" hiddenColumns="1">
      <selection activeCell="I37" sqref="I37:J37"/>
      <pageMargins left="0.23622047244094491" right="0.23622047244094491" top="0.74803149606299213" bottom="0.74803149606299213" header="0.31496062992125984" footer="0.31496062992125984"/>
      <pageSetup paperSize="9" scale="82" fitToHeight="0" orientation="landscape" r:id="rId1"/>
      <headerFooter>
        <oddHeader>&amp;L&amp;F &amp;A</oddHeader>
        <oddFooter>&amp;CStrona &amp;P z &amp;N</oddFooter>
      </headerFooter>
    </customSheetView>
    <customSheetView guid="{B0531593-309E-4573-BE7A-8428DA1E2816}" fitToPage="1" hiddenColumns="1" topLeftCell="A97">
      <selection activeCell="G112" sqref="G112"/>
      <pageMargins left="0.23622047244094491" right="0.23622047244094491" top="0.74803149606299213" bottom="0.74803149606299213" header="0.31496062992125984" footer="0.31496062992125984"/>
      <pageSetup paperSize="9" scale="82" fitToHeight="0" orientation="landscape" r:id="rId2"/>
      <headerFooter>
        <oddHeader>&amp;L&amp;F &amp;A</oddHeader>
        <oddFooter>&amp;CStrona &amp;P z &amp;N</oddFooter>
      </headerFooter>
    </customSheetView>
    <customSheetView guid="{1E2382C7-6FF2-440C-87F6-9FCD673688B6}" fitToPage="1" hiddenColumns="1" topLeftCell="A64">
      <selection activeCell="B84" sqref="B84:L93"/>
      <pageMargins left="0.23622047244094491" right="0.23622047244094491" top="0.74803149606299213" bottom="0.74803149606299213" header="0.31496062992125984" footer="0.31496062992125984"/>
      <pageSetup paperSize="9" scale="82" fitToHeight="0" orientation="landscape" r:id="rId3"/>
      <headerFooter>
        <oddHeader>&amp;L&amp;F &amp;A</oddHeader>
        <oddFooter>&amp;CStrona &amp;P z &amp;N</oddFooter>
      </headerFooter>
    </customSheetView>
  </customSheetViews>
  <mergeCells count="85">
    <mergeCell ref="B35:F35"/>
    <mergeCell ref="G24:H24"/>
    <mergeCell ref="B32:F32"/>
    <mergeCell ref="B33:F33"/>
    <mergeCell ref="B34:F34"/>
    <mergeCell ref="G28:H28"/>
    <mergeCell ref="G32:H32"/>
    <mergeCell ref="B24:E27"/>
    <mergeCell ref="B28:E31"/>
    <mergeCell ref="G27:H27"/>
    <mergeCell ref="G26:H26"/>
    <mergeCell ref="G25:H25"/>
    <mergeCell ref="B63:L63"/>
    <mergeCell ref="B39:F39"/>
    <mergeCell ref="G36:H36"/>
    <mergeCell ref="B44:F44"/>
    <mergeCell ref="B43:F43"/>
    <mergeCell ref="B41:F41"/>
    <mergeCell ref="B36:F36"/>
    <mergeCell ref="B38:F38"/>
    <mergeCell ref="B42:F42"/>
    <mergeCell ref="G44:H44"/>
    <mergeCell ref="G42:H42"/>
    <mergeCell ref="G43:H43"/>
    <mergeCell ref="G39:H39"/>
    <mergeCell ref="I44:J44"/>
    <mergeCell ref="I43:J43"/>
    <mergeCell ref="I39:J39"/>
    <mergeCell ref="I41:J41"/>
    <mergeCell ref="I42:J42"/>
    <mergeCell ref="G33:H33"/>
    <mergeCell ref="G29:H29"/>
    <mergeCell ref="G30:H30"/>
    <mergeCell ref="G31:H31"/>
    <mergeCell ref="G34:H34"/>
    <mergeCell ref="G38:H38"/>
    <mergeCell ref="G35:H35"/>
    <mergeCell ref="I33:J33"/>
    <mergeCell ref="I34:J34"/>
    <mergeCell ref="I35:J35"/>
    <mergeCell ref="I36:J36"/>
    <mergeCell ref="I38:J38"/>
    <mergeCell ref="G41:H41"/>
    <mergeCell ref="I29:J29"/>
    <mergeCell ref="I28:J28"/>
    <mergeCell ref="I31:J31"/>
    <mergeCell ref="I32:J32"/>
    <mergeCell ref="I23:J23"/>
    <mergeCell ref="I24:J24"/>
    <mergeCell ref="I25:J25"/>
    <mergeCell ref="I26:J26"/>
    <mergeCell ref="I27:J27"/>
    <mergeCell ref="I30:J30"/>
    <mergeCell ref="K6:L6"/>
    <mergeCell ref="K7:L7"/>
    <mergeCell ref="B23:F23"/>
    <mergeCell ref="E9:L11"/>
    <mergeCell ref="B19:F19"/>
    <mergeCell ref="G14:H14"/>
    <mergeCell ref="G15:H15"/>
    <mergeCell ref="G20:H20"/>
    <mergeCell ref="B20:F20"/>
    <mergeCell ref="G16:H16"/>
    <mergeCell ref="G18:H18"/>
    <mergeCell ref="G19:H19"/>
    <mergeCell ref="B14:F14"/>
    <mergeCell ref="B15:F15"/>
    <mergeCell ref="B16:F16"/>
    <mergeCell ref="B18:F18"/>
    <mergeCell ref="B61:L61"/>
    <mergeCell ref="B6:H6"/>
    <mergeCell ref="B7:H7"/>
    <mergeCell ref="H57:I57"/>
    <mergeCell ref="J57:K57"/>
    <mergeCell ref="J58:K58"/>
    <mergeCell ref="H58:I58"/>
    <mergeCell ref="B58:C58"/>
    <mergeCell ref="F57:G57"/>
    <mergeCell ref="F58:G58"/>
    <mergeCell ref="B57:C57"/>
    <mergeCell ref="D57:E57"/>
    <mergeCell ref="D58:E58"/>
    <mergeCell ref="B21:F21"/>
    <mergeCell ref="G23:H23"/>
    <mergeCell ref="G21:H21"/>
  </mergeCells>
  <phoneticPr fontId="0" type="noConversion"/>
  <conditionalFormatting sqref="G36:L36">
    <cfRule type="expression" dxfId="20" priority="103">
      <formula>$L$36="nie"</formula>
    </cfRule>
  </conditionalFormatting>
  <conditionalFormatting sqref="G35:L35">
    <cfRule type="expression" dxfId="19" priority="102">
      <formula>$L$35="nie"</formula>
    </cfRule>
  </conditionalFormatting>
  <conditionalFormatting sqref="G34:L34">
    <cfRule type="expression" dxfId="18" priority="101">
      <formula>$L$34="nie"</formula>
    </cfRule>
  </conditionalFormatting>
  <conditionalFormatting sqref="G33:L33">
    <cfRule type="expression" dxfId="17" priority="100">
      <formula>$L$33="nie"</formula>
    </cfRule>
  </conditionalFormatting>
  <conditionalFormatting sqref="G32:L32">
    <cfRule type="expression" dxfId="16" priority="99">
      <formula>$L$32="nie"</formula>
    </cfRule>
  </conditionalFormatting>
  <conditionalFormatting sqref="G31:L31">
    <cfRule type="expression" dxfId="15" priority="98">
      <formula>$L$31="nie"</formula>
    </cfRule>
  </conditionalFormatting>
  <conditionalFormatting sqref="G30:L30">
    <cfRule type="expression" dxfId="14" priority="97">
      <formula>$L$30="nie"</formula>
    </cfRule>
  </conditionalFormatting>
  <conditionalFormatting sqref="G29:L29">
    <cfRule type="expression" dxfId="13" priority="96">
      <formula>$L$29="nie"</formula>
    </cfRule>
  </conditionalFormatting>
  <conditionalFormatting sqref="G28:L28">
    <cfRule type="expression" dxfId="12" priority="95">
      <formula>$L$28="nie"</formula>
    </cfRule>
  </conditionalFormatting>
  <conditionalFormatting sqref="G27:L27">
    <cfRule type="expression" dxfId="11" priority="94">
      <formula>$L$27="nie"</formula>
    </cfRule>
  </conditionalFormatting>
  <conditionalFormatting sqref="G26:L26">
    <cfRule type="expression" dxfId="10" priority="93">
      <formula>$L$26="nie"</formula>
    </cfRule>
  </conditionalFormatting>
  <conditionalFormatting sqref="G25:L25">
    <cfRule type="expression" dxfId="9" priority="92">
      <formula>$L$25="nie"</formula>
    </cfRule>
  </conditionalFormatting>
  <conditionalFormatting sqref="G24:L24">
    <cfRule type="expression" dxfId="8" priority="91">
      <formula>$L$24="nie"</formula>
    </cfRule>
  </conditionalFormatting>
  <conditionalFormatting sqref="G15:G16 I15:K16">
    <cfRule type="expression" dxfId="7" priority="114" stopIfTrue="1">
      <formula>$N$10&lt;&gt;2</formula>
    </cfRule>
  </conditionalFormatting>
  <conditionalFormatting sqref="G39:K39">
    <cfRule type="expression" dxfId="6" priority="115" stopIfTrue="1">
      <formula>$N$10&lt;&gt;5</formula>
    </cfRule>
  </conditionalFormatting>
  <conditionalFormatting sqref="G24:L36">
    <cfRule type="expression" dxfId="5" priority="117" stopIfTrue="1">
      <formula>$N$10&lt;&gt;4</formula>
    </cfRule>
  </conditionalFormatting>
  <conditionalFormatting sqref="G19:K21">
    <cfRule type="expression" dxfId="4" priority="118" stopIfTrue="1">
      <formula>$N$10&lt;&gt;3</formula>
    </cfRule>
  </conditionalFormatting>
  <conditionalFormatting sqref="G42:L44">
    <cfRule type="expression" dxfId="3" priority="4" stopIfTrue="1">
      <formula>$N$10&lt;&gt;6</formula>
    </cfRule>
  </conditionalFormatting>
  <conditionalFormatting sqref="G42:L42">
    <cfRule type="expression" dxfId="2" priority="3">
      <formula>$L$42="nie"</formula>
    </cfRule>
  </conditionalFormatting>
  <conditionalFormatting sqref="G43:L43">
    <cfRule type="expression" dxfId="1" priority="2">
      <formula>$L$43="nie"</formula>
    </cfRule>
  </conditionalFormatting>
  <conditionalFormatting sqref="G44:L44">
    <cfRule type="expression" dxfId="0" priority="1">
      <formula>$L$44="nie"</formula>
    </cfRule>
  </conditionalFormatting>
  <dataValidations count="2">
    <dataValidation type="list" allowBlank="1" showInputMessage="1" showErrorMessage="1" sqref="E9:L11">
      <formula1>typzadania</formula1>
    </dataValidation>
    <dataValidation type="list" allowBlank="1" showInputMessage="1" showErrorMessage="1" sqref="L24:L36 L42:L44">
      <formula1>"proszę wybrać,tak,nie"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r:id="rId4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zoomScaleNormal="100" zoomScalePageLayoutView="85" workbookViewId="0">
      <selection activeCell="I20" sqref="I20"/>
    </sheetView>
  </sheetViews>
  <sheetFormatPr defaultRowHeight="15.75"/>
  <cols>
    <col min="1" max="1" width="1.625" style="49" customWidth="1"/>
    <col min="2" max="2" width="4.625" style="49" customWidth="1"/>
    <col min="3" max="6" width="12.625" style="49" customWidth="1"/>
    <col min="7" max="7" width="13" style="49" customWidth="1"/>
    <col min="8" max="12" width="12.625" style="49" customWidth="1"/>
    <col min="13" max="13" width="18.125" style="49" customWidth="1"/>
    <col min="14" max="14" width="14.375" style="49" customWidth="1"/>
    <col min="15" max="19" width="12.625" style="49" customWidth="1"/>
    <col min="20" max="16384" width="9" style="49"/>
  </cols>
  <sheetData>
    <row r="1" spans="2:15">
      <c r="E1" s="103"/>
    </row>
    <row r="2" spans="2:15" ht="18.75">
      <c r="B2" s="43" t="s">
        <v>867</v>
      </c>
    </row>
    <row r="4" spans="2:15" s="60" customFormat="1" ht="24.75" customHeight="1">
      <c r="B4" s="61" t="s">
        <v>781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100"/>
    </row>
    <row r="6" spans="2:15" ht="45" customHeight="1">
      <c r="B6" s="372" t="s">
        <v>66</v>
      </c>
      <c r="C6" s="383" t="s">
        <v>767</v>
      </c>
      <c r="D6" s="384"/>
      <c r="E6" s="385"/>
      <c r="F6" s="374" t="s">
        <v>737</v>
      </c>
      <c r="G6" s="375"/>
      <c r="H6" s="375"/>
      <c r="I6" s="375"/>
      <c r="J6" s="375"/>
      <c r="K6" s="375"/>
      <c r="L6" s="375"/>
      <c r="M6" s="376"/>
      <c r="N6" s="372" t="s">
        <v>899</v>
      </c>
    </row>
    <row r="7" spans="2:15" ht="38.25" customHeight="1">
      <c r="B7" s="373"/>
      <c r="C7" s="386"/>
      <c r="D7" s="387"/>
      <c r="E7" s="388"/>
      <c r="F7" s="104" t="s">
        <v>80</v>
      </c>
      <c r="G7" s="104">
        <v>2014</v>
      </c>
      <c r="H7" s="104">
        <v>2015</v>
      </c>
      <c r="I7" s="104">
        <v>2016</v>
      </c>
      <c r="J7" s="104">
        <v>2017</v>
      </c>
      <c r="K7" s="104">
        <v>2018</v>
      </c>
      <c r="L7" s="105">
        <v>2019</v>
      </c>
      <c r="M7" s="106">
        <v>2020</v>
      </c>
      <c r="N7" s="373"/>
    </row>
    <row r="8" spans="2:15">
      <c r="B8" s="107">
        <v>1</v>
      </c>
      <c r="C8" s="357"/>
      <c r="D8" s="358"/>
      <c r="E8" s="359"/>
      <c r="F8" s="108"/>
      <c r="G8" s="108"/>
      <c r="H8" s="108"/>
      <c r="I8" s="108"/>
      <c r="J8" s="108"/>
      <c r="K8" s="108"/>
      <c r="L8" s="108"/>
      <c r="M8" s="108"/>
      <c r="N8" s="109" t="s">
        <v>83</v>
      </c>
    </row>
    <row r="9" spans="2:15">
      <c r="B9" s="109"/>
      <c r="C9" s="357"/>
      <c r="D9" s="358"/>
      <c r="E9" s="359"/>
      <c r="F9" s="108"/>
      <c r="G9" s="108"/>
      <c r="H9" s="108"/>
      <c r="I9" s="108"/>
      <c r="J9" s="108"/>
      <c r="K9" s="108"/>
      <c r="L9" s="108"/>
      <c r="M9" s="108"/>
      <c r="N9" s="109" t="s">
        <v>83</v>
      </c>
    </row>
    <row r="10" spans="2:15">
      <c r="B10" s="109"/>
      <c r="C10" s="357"/>
      <c r="D10" s="358"/>
      <c r="E10" s="359"/>
      <c r="F10" s="108"/>
      <c r="G10" s="108"/>
      <c r="H10" s="108"/>
      <c r="I10" s="108"/>
      <c r="J10" s="108"/>
      <c r="K10" s="108"/>
      <c r="L10" s="108"/>
      <c r="M10" s="108"/>
      <c r="N10" s="109" t="s">
        <v>83</v>
      </c>
    </row>
    <row r="11" spans="2:15">
      <c r="B11" s="109"/>
      <c r="C11" s="357"/>
      <c r="D11" s="358"/>
      <c r="E11" s="359"/>
      <c r="F11" s="108"/>
      <c r="G11" s="108"/>
      <c r="H11" s="108"/>
      <c r="I11" s="108"/>
      <c r="J11" s="108"/>
      <c r="K11" s="108"/>
      <c r="L11" s="108"/>
      <c r="M11" s="108"/>
      <c r="N11" s="109" t="s">
        <v>83</v>
      </c>
    </row>
    <row r="12" spans="2:15">
      <c r="B12" s="109"/>
      <c r="C12" s="357"/>
      <c r="D12" s="358"/>
      <c r="E12" s="359"/>
      <c r="F12" s="108"/>
      <c r="G12" s="108"/>
      <c r="H12" s="108"/>
      <c r="I12" s="108"/>
      <c r="J12" s="108"/>
      <c r="K12" s="108"/>
      <c r="L12" s="108"/>
      <c r="M12" s="108"/>
      <c r="N12" s="109" t="s">
        <v>83</v>
      </c>
    </row>
    <row r="13" spans="2:15">
      <c r="B13" s="109" t="s">
        <v>65</v>
      </c>
      <c r="C13" s="357"/>
      <c r="D13" s="358"/>
      <c r="E13" s="359"/>
      <c r="F13" s="108"/>
      <c r="G13" s="108"/>
      <c r="H13" s="108"/>
      <c r="I13" s="108"/>
      <c r="J13" s="108"/>
      <c r="K13" s="108"/>
      <c r="L13" s="108"/>
      <c r="M13" s="108"/>
      <c r="N13" s="109" t="s">
        <v>83</v>
      </c>
    </row>
    <row r="14" spans="2:15">
      <c r="B14" s="109"/>
      <c r="C14" s="357"/>
      <c r="D14" s="358"/>
      <c r="E14" s="359"/>
      <c r="F14" s="108"/>
      <c r="G14" s="108"/>
      <c r="H14" s="108"/>
      <c r="I14" s="108"/>
      <c r="J14" s="108"/>
      <c r="K14" s="108"/>
      <c r="L14" s="108"/>
      <c r="M14" s="108"/>
      <c r="N14" s="109" t="s">
        <v>83</v>
      </c>
    </row>
    <row r="15" spans="2:15">
      <c r="B15" s="109"/>
      <c r="C15" s="357"/>
      <c r="D15" s="358"/>
      <c r="E15" s="359"/>
      <c r="F15" s="108"/>
      <c r="G15" s="108"/>
      <c r="H15" s="108"/>
      <c r="I15" s="108"/>
      <c r="J15" s="108"/>
      <c r="K15" s="108"/>
      <c r="L15" s="108"/>
      <c r="M15" s="108"/>
      <c r="N15" s="109" t="s">
        <v>83</v>
      </c>
    </row>
    <row r="16" spans="2:15">
      <c r="B16" s="109"/>
      <c r="C16" s="357"/>
      <c r="D16" s="358"/>
      <c r="E16" s="359"/>
      <c r="F16" s="108"/>
      <c r="G16" s="108"/>
      <c r="H16" s="108"/>
      <c r="I16" s="108"/>
      <c r="J16" s="108"/>
      <c r="K16" s="108"/>
      <c r="L16" s="108"/>
      <c r="M16" s="108"/>
      <c r="N16" s="109" t="s">
        <v>83</v>
      </c>
    </row>
    <row r="17" spans="2:14">
      <c r="B17" s="109" t="s">
        <v>64</v>
      </c>
      <c r="C17" s="357"/>
      <c r="D17" s="358"/>
      <c r="E17" s="359"/>
      <c r="F17" s="110"/>
      <c r="G17" s="110"/>
      <c r="H17" s="110"/>
      <c r="I17" s="110"/>
      <c r="J17" s="110"/>
      <c r="K17" s="110"/>
      <c r="L17" s="110"/>
      <c r="M17" s="110"/>
      <c r="N17" s="109" t="s">
        <v>83</v>
      </c>
    </row>
    <row r="18" spans="2:14">
      <c r="B18" s="369" t="s">
        <v>63</v>
      </c>
      <c r="C18" s="370"/>
      <c r="D18" s="370"/>
      <c r="E18" s="371"/>
      <c r="F18" s="243">
        <f t="shared" ref="F18:M18" si="0">SUM(F8:F17)</f>
        <v>0</v>
      </c>
      <c r="G18" s="243">
        <f t="shared" si="0"/>
        <v>0</v>
      </c>
      <c r="H18" s="243">
        <f t="shared" si="0"/>
        <v>0</v>
      </c>
      <c r="I18" s="243">
        <f t="shared" si="0"/>
        <v>0</v>
      </c>
      <c r="J18" s="243">
        <f t="shared" si="0"/>
        <v>0</v>
      </c>
      <c r="K18" s="243">
        <f t="shared" si="0"/>
        <v>0</v>
      </c>
      <c r="L18" s="243">
        <f t="shared" si="0"/>
        <v>0</v>
      </c>
      <c r="M18" s="243">
        <f t="shared" si="0"/>
        <v>0</v>
      </c>
      <c r="N18" s="106"/>
    </row>
    <row r="20" spans="2:14" ht="15" customHeight="1">
      <c r="C20" s="60" t="s">
        <v>760</v>
      </c>
      <c r="D20" s="111"/>
      <c r="E20" s="111"/>
      <c r="F20" s="112"/>
      <c r="L20" s="361">
        <f>SUM(F18:M18)</f>
        <v>0</v>
      </c>
      <c r="M20" s="361"/>
    </row>
    <row r="21" spans="2:14" ht="18.75">
      <c r="C21" s="60" t="s">
        <v>868</v>
      </c>
      <c r="D21" s="111"/>
      <c r="E21" s="111"/>
      <c r="F21" s="113"/>
      <c r="G21" s="114"/>
      <c r="L21" s="360">
        <f>ROUNDDOWN(L20/4,2)</f>
        <v>0</v>
      </c>
      <c r="M21" s="360"/>
      <c r="N21" s="51"/>
    </row>
    <row r="23" spans="2:14" s="60" customFormat="1" ht="25.5" customHeight="1">
      <c r="B23" s="61" t="s">
        <v>882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2:14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2:14" ht="50.25" customHeight="1">
      <c r="B25" s="372" t="s">
        <v>66</v>
      </c>
      <c r="C25" s="377" t="s">
        <v>18</v>
      </c>
      <c r="D25" s="378"/>
      <c r="E25" s="379"/>
      <c r="F25" s="389" t="s">
        <v>738</v>
      </c>
      <c r="G25" s="390"/>
      <c r="H25" s="390"/>
      <c r="I25" s="390"/>
      <c r="J25" s="390"/>
      <c r="K25" s="390"/>
      <c r="L25" s="390"/>
      <c r="M25" s="391"/>
    </row>
    <row r="26" spans="2:14" ht="41.25" customHeight="1">
      <c r="B26" s="373"/>
      <c r="C26" s="380"/>
      <c r="D26" s="381"/>
      <c r="E26" s="382"/>
      <c r="F26" s="104" t="s">
        <v>80</v>
      </c>
      <c r="G26" s="104">
        <v>2014</v>
      </c>
      <c r="H26" s="104">
        <v>2015</v>
      </c>
      <c r="I26" s="104">
        <v>2016</v>
      </c>
      <c r="J26" s="104">
        <v>2017</v>
      </c>
      <c r="K26" s="104">
        <v>2018</v>
      </c>
      <c r="L26" s="105">
        <v>2019</v>
      </c>
      <c r="M26" s="105">
        <v>2020</v>
      </c>
    </row>
    <row r="27" spans="2:14">
      <c r="B27" s="107">
        <v>1</v>
      </c>
      <c r="C27" s="357"/>
      <c r="D27" s="358"/>
      <c r="E27" s="359"/>
      <c r="F27" s="108"/>
      <c r="G27" s="108"/>
      <c r="H27" s="108"/>
      <c r="I27" s="108"/>
      <c r="J27" s="108"/>
      <c r="K27" s="108"/>
      <c r="L27" s="108"/>
      <c r="M27" s="108"/>
    </row>
    <row r="28" spans="2:14">
      <c r="B28" s="109"/>
      <c r="C28" s="357"/>
      <c r="D28" s="358"/>
      <c r="E28" s="359"/>
      <c r="F28" s="108"/>
      <c r="G28" s="108"/>
      <c r="H28" s="108"/>
      <c r="I28" s="108"/>
      <c r="J28" s="108"/>
      <c r="K28" s="108"/>
      <c r="L28" s="108"/>
      <c r="M28" s="108"/>
    </row>
    <row r="29" spans="2:14">
      <c r="B29" s="109"/>
      <c r="C29" s="357"/>
      <c r="D29" s="358"/>
      <c r="E29" s="359"/>
      <c r="F29" s="108"/>
      <c r="G29" s="108"/>
      <c r="H29" s="108"/>
      <c r="I29" s="108"/>
      <c r="J29" s="108"/>
      <c r="K29" s="108"/>
      <c r="L29" s="108"/>
      <c r="M29" s="108"/>
    </row>
    <row r="30" spans="2:14">
      <c r="B30" s="109"/>
      <c r="C30" s="357"/>
      <c r="D30" s="358"/>
      <c r="E30" s="359"/>
      <c r="F30" s="108"/>
      <c r="G30" s="108"/>
      <c r="H30" s="108"/>
      <c r="I30" s="108"/>
      <c r="J30" s="108"/>
      <c r="K30" s="108"/>
      <c r="L30" s="108"/>
      <c r="M30" s="108"/>
    </row>
    <row r="31" spans="2:14">
      <c r="B31" s="109"/>
      <c r="C31" s="357"/>
      <c r="D31" s="358"/>
      <c r="E31" s="359"/>
      <c r="F31" s="108"/>
      <c r="G31" s="108"/>
      <c r="H31" s="108"/>
      <c r="I31" s="108"/>
      <c r="J31" s="108"/>
      <c r="K31" s="108"/>
      <c r="L31" s="108"/>
      <c r="M31" s="108"/>
    </row>
    <row r="32" spans="2:14">
      <c r="B32" s="109" t="s">
        <v>65</v>
      </c>
      <c r="C32" s="357"/>
      <c r="D32" s="358"/>
      <c r="E32" s="359"/>
      <c r="F32" s="108"/>
      <c r="G32" s="108"/>
      <c r="H32" s="108"/>
      <c r="I32" s="108"/>
      <c r="J32" s="108"/>
      <c r="K32" s="108"/>
      <c r="L32" s="108"/>
      <c r="M32" s="108"/>
    </row>
    <row r="33" spans="2:17">
      <c r="B33" s="109"/>
      <c r="C33" s="357"/>
      <c r="D33" s="358"/>
      <c r="E33" s="359"/>
      <c r="F33" s="108"/>
      <c r="G33" s="108"/>
      <c r="H33" s="108"/>
      <c r="I33" s="108"/>
      <c r="J33" s="108"/>
      <c r="K33" s="108"/>
      <c r="L33" s="108"/>
      <c r="M33" s="108"/>
    </row>
    <row r="34" spans="2:17">
      <c r="B34" s="109"/>
      <c r="C34" s="357"/>
      <c r="D34" s="358"/>
      <c r="E34" s="359"/>
      <c r="F34" s="108"/>
      <c r="G34" s="108"/>
      <c r="H34" s="108"/>
      <c r="I34" s="108"/>
      <c r="J34" s="108"/>
      <c r="K34" s="108"/>
      <c r="L34" s="108"/>
      <c r="M34" s="108"/>
    </row>
    <row r="35" spans="2:17">
      <c r="B35" s="109"/>
      <c r="C35" s="357"/>
      <c r="D35" s="358"/>
      <c r="E35" s="359"/>
      <c r="F35" s="108"/>
      <c r="G35" s="108"/>
      <c r="H35" s="108"/>
      <c r="I35" s="108"/>
      <c r="J35" s="108"/>
      <c r="K35" s="108"/>
      <c r="L35" s="108"/>
      <c r="M35" s="108"/>
    </row>
    <row r="36" spans="2:17">
      <c r="B36" s="109" t="s">
        <v>64</v>
      </c>
      <c r="C36" s="357"/>
      <c r="D36" s="358"/>
      <c r="E36" s="359"/>
      <c r="F36" s="108"/>
      <c r="G36" s="108"/>
      <c r="H36" s="108"/>
      <c r="I36" s="108"/>
      <c r="J36" s="108"/>
      <c r="K36" s="108"/>
      <c r="L36" s="108"/>
      <c r="M36" s="108"/>
    </row>
    <row r="37" spans="2:17">
      <c r="B37" s="369" t="s">
        <v>63</v>
      </c>
      <c r="C37" s="370"/>
      <c r="D37" s="370"/>
      <c r="E37" s="371"/>
      <c r="F37" s="243">
        <f t="shared" ref="F37:M37" si="1">SUM(F27:F36)</f>
        <v>0</v>
      </c>
      <c r="G37" s="243">
        <f t="shared" si="1"/>
        <v>0</v>
      </c>
      <c r="H37" s="243">
        <f t="shared" si="1"/>
        <v>0</v>
      </c>
      <c r="I37" s="243">
        <f t="shared" si="1"/>
        <v>0</v>
      </c>
      <c r="J37" s="243">
        <f t="shared" si="1"/>
        <v>0</v>
      </c>
      <c r="K37" s="243">
        <f t="shared" si="1"/>
        <v>0</v>
      </c>
      <c r="L37" s="243">
        <f t="shared" si="1"/>
        <v>0</v>
      </c>
      <c r="M37" s="243">
        <f t="shared" si="1"/>
        <v>0</v>
      </c>
    </row>
    <row r="39" spans="2:17" ht="17.25" customHeight="1">
      <c r="C39" s="60" t="s">
        <v>761</v>
      </c>
      <c r="D39" s="60"/>
      <c r="E39" s="60"/>
      <c r="F39" s="115"/>
      <c r="G39" s="116"/>
      <c r="H39" s="117"/>
      <c r="I39" s="117"/>
      <c r="L39" s="361">
        <f>SUM(F37:M37)</f>
        <v>0</v>
      </c>
      <c r="M39" s="361"/>
      <c r="N39" s="118"/>
      <c r="O39" s="118"/>
      <c r="P39" s="118"/>
      <c r="Q39" s="118"/>
    </row>
    <row r="40" spans="2:17" ht="18.75">
      <c r="C40" s="60" t="s">
        <v>869</v>
      </c>
      <c r="D40" s="111"/>
      <c r="E40" s="111"/>
      <c r="F40" s="113"/>
      <c r="G40" s="114"/>
      <c r="L40" s="360">
        <f>ROUNDDOWN(L39/4,2)</f>
        <v>0</v>
      </c>
      <c r="M40" s="360"/>
      <c r="N40" s="51"/>
    </row>
    <row r="41" spans="2:17">
      <c r="C41" s="119"/>
      <c r="D41" s="119"/>
      <c r="E41" s="119"/>
      <c r="F41" s="120"/>
      <c r="G41" s="121"/>
      <c r="H41" s="113"/>
      <c r="I41" s="113"/>
    </row>
    <row r="42" spans="2:17" s="60" customFormat="1" ht="24.75" customHeight="1">
      <c r="B42" s="366" t="s">
        <v>795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</row>
    <row r="43" spans="2:17" ht="15" customHeight="1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</row>
    <row r="44" spans="2:17">
      <c r="B44" s="364" t="s">
        <v>771</v>
      </c>
      <c r="C44" s="364"/>
      <c r="D44" s="364"/>
      <c r="E44" s="364"/>
      <c r="F44" s="364"/>
      <c r="G44" s="364"/>
      <c r="H44" s="364"/>
      <c r="I44" s="364"/>
      <c r="J44" s="365"/>
      <c r="K44" s="114"/>
      <c r="L44" s="367"/>
      <c r="M44" s="368"/>
    </row>
    <row r="46" spans="2:17">
      <c r="B46" s="362" t="s">
        <v>731</v>
      </c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</row>
    <row r="47" spans="2:17"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</row>
    <row r="48" spans="2:17"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</row>
    <row r="49" spans="2:14"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</row>
    <row r="50" spans="2:14"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</row>
    <row r="51" spans="2:14"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</row>
    <row r="52" spans="2:14" s="51" customFormat="1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  <row r="54" spans="2:14" ht="37.5" customHeight="1">
      <c r="B54" s="310" t="s">
        <v>927</v>
      </c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</row>
    <row r="55" spans="2:14" ht="21" customHeight="1">
      <c r="B55" s="355" t="s">
        <v>864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</row>
    <row r="56" spans="2:14">
      <c r="B56" s="49" t="s">
        <v>726</v>
      </c>
    </row>
    <row r="57" spans="2:14">
      <c r="B57" s="49" t="s">
        <v>727</v>
      </c>
    </row>
    <row r="58" spans="2:14" ht="20.25" customHeight="1">
      <c r="B58" s="354" t="s">
        <v>865</v>
      </c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</row>
    <row r="59" spans="2:14" ht="18.75">
      <c r="B59" s="354" t="s">
        <v>866</v>
      </c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</row>
  </sheetData>
  <customSheetViews>
    <customSheetView guid="{B1C57C27-B15D-44EF-9172-FD33E0A98246}" scale="110" fitToPage="1">
      <selection activeCell="B54" sqref="B54:N54"/>
      <pageMargins left="0.19685039370078741" right="0.19685039370078741" top="0.74803149606299213" bottom="0.74803149606299213" header="0.31496062992125984" footer="0.31496062992125984"/>
      <pageSetup paperSize="9" scale="83" fitToHeight="0" orientation="landscape" r:id="rId1"/>
      <headerFooter>
        <oddHeader>&amp;L&amp;F &amp;A</oddHeader>
        <oddFooter>&amp;CStrona &amp;P z &amp;N</oddFooter>
      </headerFooter>
    </customSheetView>
    <customSheetView guid="{B0531593-309E-4573-BE7A-8428DA1E2816}" scale="85" fitToPage="1" topLeftCell="A43">
      <selection activeCell="C13" sqref="C13:N13"/>
      <pageMargins left="0.19685039370078741" right="0.19685039370078741" top="0.74803149606299213" bottom="0.74803149606299213" header="0.31496062992125984" footer="0.31496062992125984"/>
      <pageSetup paperSize="9" scale="83" fitToHeight="0" orientation="landscape" r:id="rId2"/>
      <headerFooter>
        <oddHeader>&amp;L&amp;F &amp;A</oddHeader>
        <oddFooter>&amp;CStrona &amp;P z &amp;N</oddFooter>
      </headerFooter>
    </customSheetView>
    <customSheetView guid="{1E2382C7-6FF2-440C-87F6-9FCD673688B6}" scale="110" fitToPage="1" topLeftCell="B22">
      <selection activeCell="B28" sqref="B28:E28"/>
      <pageMargins left="0.19685039370078741" right="0.19685039370078741" top="0.74803149606299213" bottom="0.74803149606299213" header="0.31496062992125984" footer="0.31496062992125984"/>
      <pageSetup paperSize="9" scale="83" fitToHeight="0" orientation="landscape" r:id="rId3"/>
      <headerFooter>
        <oddHeader>&amp;L&amp;F &amp;A</oddHeader>
        <oddFooter>&amp;CStrona &amp;P z &amp;N</oddFooter>
      </headerFooter>
    </customSheetView>
  </customSheetViews>
  <mergeCells count="42">
    <mergeCell ref="N6:N7"/>
    <mergeCell ref="F6:M6"/>
    <mergeCell ref="C8:E8"/>
    <mergeCell ref="B6:B7"/>
    <mergeCell ref="B25:B26"/>
    <mergeCell ref="C25:E26"/>
    <mergeCell ref="C12:E12"/>
    <mergeCell ref="C6:E7"/>
    <mergeCell ref="C10:E10"/>
    <mergeCell ref="C11:E11"/>
    <mergeCell ref="F25:M25"/>
    <mergeCell ref="C14:E14"/>
    <mergeCell ref="C15:E15"/>
    <mergeCell ref="C16:E16"/>
    <mergeCell ref="B18:E18"/>
    <mergeCell ref="C13:E13"/>
    <mergeCell ref="B42:N42"/>
    <mergeCell ref="L44:M44"/>
    <mergeCell ref="L39:M39"/>
    <mergeCell ref="L40:M40"/>
    <mergeCell ref="C32:E32"/>
    <mergeCell ref="C33:E33"/>
    <mergeCell ref="C34:E34"/>
    <mergeCell ref="C35:E35"/>
    <mergeCell ref="C36:E36"/>
    <mergeCell ref="B37:E37"/>
    <mergeCell ref="B54:N54"/>
    <mergeCell ref="B59:N59"/>
    <mergeCell ref="B55:M55"/>
    <mergeCell ref="C9:E9"/>
    <mergeCell ref="C17:E17"/>
    <mergeCell ref="L21:M21"/>
    <mergeCell ref="L20:M20"/>
    <mergeCell ref="B58:M58"/>
    <mergeCell ref="B46:M46"/>
    <mergeCell ref="B47:M51"/>
    <mergeCell ref="C31:E31"/>
    <mergeCell ref="B44:J44"/>
    <mergeCell ref="C29:E29"/>
    <mergeCell ref="C30:E30"/>
    <mergeCell ref="C27:E27"/>
    <mergeCell ref="C28:E28"/>
  </mergeCells>
  <phoneticPr fontId="0" type="noConversion"/>
  <dataValidations count="1">
    <dataValidation type="list" allowBlank="1" showInputMessage="1" showErrorMessage="1" sqref="N8:N17">
      <formula1>"proszę wybrać,tak,nie"</formula1>
    </dataValidation>
  </dataValidations>
  <pageMargins left="0.19685039370078741" right="0.19685039370078741" top="0.74803149606299213" bottom="0.74803149606299213" header="0.31496062992125984" footer="0.31496062992125984"/>
  <pageSetup paperSize="9" scale="37" fitToHeight="0" orientation="landscape" r:id="rId4"/>
  <headerFooter>
    <oddFooter>&amp;C&amp;P</oddFooter>
  </headerFooter>
  <ignoredErrors>
    <ignoredError sqref="G18:M18 G37:M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"/>
  <sheetViews>
    <sheetView zoomScaleNormal="100" zoomScalePageLayoutView="85" workbookViewId="0">
      <selection activeCell="C1" sqref="C1"/>
    </sheetView>
  </sheetViews>
  <sheetFormatPr defaultRowHeight="15.75"/>
  <cols>
    <col min="1" max="1" width="1.5" style="49" customWidth="1"/>
    <col min="2" max="2" width="1.375" style="49" customWidth="1"/>
    <col min="3" max="3" width="4.625" style="49" customWidth="1"/>
    <col min="4" max="5" width="12.625" style="49" customWidth="1"/>
    <col min="6" max="6" width="14.125" style="49" customWidth="1"/>
    <col min="7" max="7" width="14.125" style="49" bestFit="1" customWidth="1"/>
    <col min="8" max="8" width="15" style="49" customWidth="1"/>
    <col min="9" max="9" width="13.875" style="49" customWidth="1"/>
    <col min="10" max="10" width="12.625" style="49" customWidth="1"/>
    <col min="11" max="11" width="15.25" style="49" customWidth="1"/>
    <col min="12" max="12" width="12.625" style="49" customWidth="1"/>
    <col min="13" max="13" width="18.25" style="49" customWidth="1"/>
    <col min="14" max="14" width="23" style="49" customWidth="1"/>
    <col min="15" max="16384" width="9" style="49"/>
  </cols>
  <sheetData>
    <row r="1" spans="2:14">
      <c r="F1" s="103"/>
    </row>
    <row r="2" spans="2:14" ht="32.25" customHeight="1">
      <c r="B2" s="393" t="s">
        <v>772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4" spans="2:14" s="60" customFormat="1" ht="26.25" customHeight="1">
      <c r="B4" s="61" t="s">
        <v>782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6" spans="2:14" ht="115.5" customHeight="1">
      <c r="C6" s="106" t="s">
        <v>66</v>
      </c>
      <c r="D6" s="397" t="s">
        <v>870</v>
      </c>
      <c r="E6" s="397"/>
      <c r="F6" s="105" t="s">
        <v>871</v>
      </c>
      <c r="G6" s="124" t="s">
        <v>797</v>
      </c>
      <c r="H6" s="124" t="s">
        <v>740</v>
      </c>
      <c r="I6" s="124" t="s">
        <v>889</v>
      </c>
      <c r="J6" s="124" t="s">
        <v>742</v>
      </c>
      <c r="K6" s="105" t="s">
        <v>67</v>
      </c>
      <c r="L6" s="124" t="s">
        <v>890</v>
      </c>
      <c r="M6" s="105" t="s">
        <v>901</v>
      </c>
      <c r="N6" s="105" t="s">
        <v>826</v>
      </c>
    </row>
    <row r="7" spans="2:14" ht="21" customHeight="1">
      <c r="C7" s="125"/>
      <c r="D7" s="396" t="s">
        <v>931</v>
      </c>
      <c r="E7" s="126"/>
      <c r="F7" s="127"/>
      <c r="G7" s="127"/>
      <c r="H7" s="127"/>
      <c r="I7" s="127"/>
      <c r="J7" s="127"/>
      <c r="K7" s="128"/>
      <c r="L7" s="129"/>
      <c r="M7" s="129"/>
      <c r="N7" s="129"/>
    </row>
    <row r="8" spans="2:14" ht="21" customHeight="1">
      <c r="C8" s="125"/>
      <c r="D8" s="396"/>
      <c r="E8" s="126"/>
      <c r="F8" s="127"/>
      <c r="G8" s="127"/>
      <c r="H8" s="127"/>
      <c r="I8" s="127"/>
      <c r="J8" s="127"/>
      <c r="K8" s="128"/>
      <c r="L8" s="129"/>
      <c r="M8" s="129"/>
      <c r="N8" s="129"/>
    </row>
    <row r="9" spans="2:14" ht="21.75" customHeight="1">
      <c r="C9" s="125"/>
      <c r="D9" s="396"/>
      <c r="E9" s="126"/>
      <c r="F9" s="127"/>
      <c r="G9" s="127"/>
      <c r="H9" s="127"/>
      <c r="I9" s="127"/>
      <c r="J9" s="127"/>
      <c r="K9" s="128"/>
      <c r="L9" s="129"/>
      <c r="M9" s="129"/>
      <c r="N9" s="129"/>
    </row>
    <row r="10" spans="2:14" ht="20.25" customHeight="1">
      <c r="C10" s="125"/>
      <c r="D10" s="396"/>
      <c r="E10" s="130"/>
      <c r="F10" s="127"/>
      <c r="G10" s="127"/>
      <c r="H10" s="127"/>
      <c r="I10" s="127"/>
      <c r="J10" s="127"/>
      <c r="K10" s="128"/>
      <c r="L10" s="129"/>
      <c r="M10" s="129"/>
      <c r="N10" s="129"/>
    </row>
    <row r="11" spans="2:14" ht="21" customHeight="1">
      <c r="C11" s="125"/>
      <c r="D11" s="396"/>
      <c r="E11" s="130"/>
      <c r="F11" s="127"/>
      <c r="G11" s="127"/>
      <c r="H11" s="127"/>
      <c r="I11" s="127"/>
      <c r="J11" s="127"/>
      <c r="K11" s="128"/>
      <c r="L11" s="129"/>
      <c r="M11" s="129"/>
      <c r="N11" s="129"/>
    </row>
    <row r="12" spans="2:14">
      <c r="C12" s="131"/>
      <c r="D12" s="395" t="s">
        <v>68</v>
      </c>
      <c r="E12" s="132"/>
      <c r="F12" s="133"/>
      <c r="G12" s="133"/>
      <c r="H12" s="133"/>
      <c r="I12" s="133"/>
      <c r="J12" s="133"/>
      <c r="K12" s="134"/>
      <c r="L12" s="135"/>
      <c r="M12" s="135"/>
      <c r="N12" s="135"/>
    </row>
    <row r="13" spans="2:14">
      <c r="C13" s="131"/>
      <c r="D13" s="395"/>
      <c r="E13" s="132"/>
      <c r="F13" s="133"/>
      <c r="G13" s="133"/>
      <c r="H13" s="133"/>
      <c r="I13" s="133"/>
      <c r="J13" s="133"/>
      <c r="K13" s="134"/>
      <c r="L13" s="135"/>
      <c r="M13" s="135"/>
      <c r="N13" s="135"/>
    </row>
    <row r="14" spans="2:14">
      <c r="C14" s="131"/>
      <c r="D14" s="395"/>
      <c r="E14" s="132"/>
      <c r="F14" s="133"/>
      <c r="G14" s="133"/>
      <c r="H14" s="133"/>
      <c r="I14" s="133"/>
      <c r="J14" s="133"/>
      <c r="K14" s="134"/>
      <c r="L14" s="135"/>
      <c r="M14" s="135"/>
      <c r="N14" s="135"/>
    </row>
    <row r="15" spans="2:14">
      <c r="C15" s="131"/>
      <c r="D15" s="395"/>
      <c r="E15" s="132"/>
      <c r="F15" s="133"/>
      <c r="G15" s="133"/>
      <c r="H15" s="133"/>
      <c r="I15" s="133"/>
      <c r="J15" s="133"/>
      <c r="K15" s="134"/>
      <c r="L15" s="135"/>
      <c r="M15" s="135"/>
      <c r="N15" s="135"/>
    </row>
    <row r="16" spans="2:14">
      <c r="C16" s="131"/>
      <c r="D16" s="395"/>
      <c r="E16" s="132"/>
      <c r="F16" s="133"/>
      <c r="G16" s="133"/>
      <c r="H16" s="133"/>
      <c r="I16" s="133"/>
      <c r="J16" s="133"/>
      <c r="K16" s="134"/>
      <c r="L16" s="135"/>
      <c r="M16" s="135"/>
      <c r="N16" s="135"/>
    </row>
    <row r="17" spans="2:14">
      <c r="C17" s="131"/>
      <c r="D17" s="395"/>
      <c r="E17" s="132"/>
      <c r="F17" s="133"/>
      <c r="G17" s="133"/>
      <c r="H17" s="133"/>
      <c r="I17" s="133"/>
      <c r="J17" s="133"/>
      <c r="K17" s="134"/>
      <c r="L17" s="135"/>
      <c r="M17" s="135"/>
      <c r="N17" s="135"/>
    </row>
    <row r="18" spans="2:14" ht="19.5" customHeight="1">
      <c r="C18" s="131"/>
      <c r="D18" s="398" t="s">
        <v>69</v>
      </c>
      <c r="E18" s="399"/>
      <c r="F18" s="133"/>
      <c r="G18" s="133"/>
      <c r="H18" s="133"/>
      <c r="I18" s="133"/>
      <c r="J18" s="133"/>
      <c r="K18" s="134"/>
      <c r="L18" s="135"/>
      <c r="M18" s="135"/>
      <c r="N18" s="135"/>
    </row>
    <row r="19" spans="2:14" ht="24" customHeight="1">
      <c r="C19" s="131"/>
      <c r="D19" s="226" t="s">
        <v>872</v>
      </c>
      <c r="E19" s="135"/>
      <c r="F19" s="133"/>
      <c r="G19" s="133"/>
      <c r="H19" s="133"/>
      <c r="I19" s="133"/>
      <c r="J19" s="133"/>
      <c r="K19" s="134"/>
      <c r="L19" s="135"/>
      <c r="M19" s="135"/>
      <c r="N19" s="135"/>
    </row>
    <row r="20" spans="2:14">
      <c r="C20" s="136"/>
      <c r="D20" s="400" t="s">
        <v>70</v>
      </c>
      <c r="E20" s="401"/>
      <c r="F20" s="402"/>
      <c r="G20" s="244">
        <f t="shared" ref="G20:N20" si="0">SUM(G7:G19)</f>
        <v>0</v>
      </c>
      <c r="H20" s="244">
        <f t="shared" si="0"/>
        <v>0</v>
      </c>
      <c r="I20" s="244">
        <f t="shared" si="0"/>
        <v>0</v>
      </c>
      <c r="J20" s="244">
        <f t="shared" si="0"/>
        <v>0</v>
      </c>
      <c r="K20" s="245"/>
      <c r="L20" s="246">
        <f t="shared" si="0"/>
        <v>0</v>
      </c>
      <c r="M20" s="246">
        <f t="shared" si="0"/>
        <v>0</v>
      </c>
      <c r="N20" s="246">
        <f t="shared" si="0"/>
        <v>0</v>
      </c>
    </row>
    <row r="21" spans="2:14" ht="21" customHeight="1"/>
    <row r="22" spans="2:14" s="60" customFormat="1" ht="27.75" customHeight="1">
      <c r="B22" s="61" t="s">
        <v>783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2:14" ht="19.5" customHeight="1"/>
    <row r="24" spans="2:14" ht="115.5" customHeight="1">
      <c r="C24" s="106" t="s">
        <v>66</v>
      </c>
      <c r="D24" s="397" t="s">
        <v>870</v>
      </c>
      <c r="E24" s="397"/>
      <c r="F24" s="105" t="s">
        <v>871</v>
      </c>
      <c r="G24" s="124" t="s">
        <v>797</v>
      </c>
      <c r="H24" s="124" t="s">
        <v>740</v>
      </c>
      <c r="I24" s="124" t="s">
        <v>889</v>
      </c>
      <c r="J24" s="124" t="s">
        <v>742</v>
      </c>
      <c r="K24" s="105" t="s">
        <v>67</v>
      </c>
      <c r="L24" s="124" t="s">
        <v>890</v>
      </c>
      <c r="M24" s="105" t="s">
        <v>900</v>
      </c>
      <c r="N24" s="105" t="s">
        <v>826</v>
      </c>
    </row>
    <row r="25" spans="2:14" ht="18" customHeight="1">
      <c r="C25" s="137"/>
      <c r="D25" s="396" t="s">
        <v>931</v>
      </c>
      <c r="E25" s="138"/>
      <c r="F25" s="139"/>
      <c r="G25" s="140"/>
      <c r="H25" s="140"/>
      <c r="I25" s="140"/>
      <c r="J25" s="140"/>
      <c r="K25" s="128"/>
      <c r="L25" s="137"/>
      <c r="M25" s="137"/>
      <c r="N25" s="137"/>
    </row>
    <row r="26" spans="2:14" ht="18.75" customHeight="1">
      <c r="C26" s="137"/>
      <c r="D26" s="396"/>
      <c r="E26" s="138"/>
      <c r="F26" s="139"/>
      <c r="G26" s="140"/>
      <c r="H26" s="140"/>
      <c r="I26" s="140"/>
      <c r="J26" s="140"/>
      <c r="K26" s="128"/>
      <c r="L26" s="137"/>
      <c r="M26" s="137"/>
      <c r="N26" s="137"/>
    </row>
    <row r="27" spans="2:14" ht="18" customHeight="1">
      <c r="C27" s="137"/>
      <c r="D27" s="396"/>
      <c r="E27" s="138"/>
      <c r="F27" s="139"/>
      <c r="G27" s="140"/>
      <c r="H27" s="140"/>
      <c r="I27" s="140"/>
      <c r="J27" s="140"/>
      <c r="K27" s="128"/>
      <c r="L27" s="137"/>
      <c r="M27" s="137"/>
      <c r="N27" s="137"/>
    </row>
    <row r="28" spans="2:14" ht="18" customHeight="1">
      <c r="C28" s="137"/>
      <c r="D28" s="396"/>
      <c r="E28" s="138"/>
      <c r="F28" s="139"/>
      <c r="G28" s="140"/>
      <c r="H28" s="140"/>
      <c r="I28" s="140"/>
      <c r="J28" s="140"/>
      <c r="K28" s="128"/>
      <c r="L28" s="137"/>
      <c r="M28" s="137"/>
      <c r="N28" s="137"/>
    </row>
    <row r="29" spans="2:14" ht="17.25" customHeight="1">
      <c r="C29" s="137"/>
      <c r="D29" s="396"/>
      <c r="E29" s="138"/>
      <c r="F29" s="139"/>
      <c r="G29" s="140"/>
      <c r="H29" s="140"/>
      <c r="I29" s="140"/>
      <c r="J29" s="140"/>
      <c r="K29" s="128"/>
      <c r="L29" s="137"/>
      <c r="M29" s="137"/>
      <c r="N29" s="137"/>
    </row>
    <row r="30" spans="2:14">
      <c r="C30" s="141"/>
      <c r="D30" s="395" t="s">
        <v>68</v>
      </c>
      <c r="E30" s="142"/>
      <c r="F30" s="143"/>
      <c r="G30" s="144"/>
      <c r="H30" s="144"/>
      <c r="I30" s="144"/>
      <c r="J30" s="144"/>
      <c r="K30" s="134"/>
      <c r="L30" s="141"/>
      <c r="M30" s="141"/>
      <c r="N30" s="141"/>
    </row>
    <row r="31" spans="2:14">
      <c r="C31" s="141"/>
      <c r="D31" s="395"/>
      <c r="E31" s="142"/>
      <c r="F31" s="143"/>
      <c r="G31" s="144"/>
      <c r="H31" s="144"/>
      <c r="I31" s="144"/>
      <c r="J31" s="144"/>
      <c r="K31" s="134"/>
      <c r="L31" s="141"/>
      <c r="M31" s="141"/>
      <c r="N31" s="141"/>
    </row>
    <row r="32" spans="2:14">
      <c r="C32" s="141"/>
      <c r="D32" s="395"/>
      <c r="E32" s="142"/>
      <c r="F32" s="143"/>
      <c r="G32" s="144"/>
      <c r="H32" s="144"/>
      <c r="I32" s="144"/>
      <c r="J32" s="144"/>
      <c r="K32" s="134"/>
      <c r="L32" s="141"/>
      <c r="M32" s="141"/>
      <c r="N32" s="141"/>
    </row>
    <row r="33" spans="2:14">
      <c r="C33" s="141"/>
      <c r="D33" s="395"/>
      <c r="E33" s="142"/>
      <c r="F33" s="143"/>
      <c r="G33" s="144"/>
      <c r="H33" s="144"/>
      <c r="I33" s="144"/>
      <c r="J33" s="144"/>
      <c r="K33" s="134"/>
      <c r="L33" s="141"/>
      <c r="M33" s="141"/>
      <c r="N33" s="141"/>
    </row>
    <row r="34" spans="2:14">
      <c r="C34" s="141"/>
      <c r="D34" s="395"/>
      <c r="E34" s="142"/>
      <c r="F34" s="143"/>
      <c r="G34" s="144"/>
      <c r="H34" s="144"/>
      <c r="I34" s="144"/>
      <c r="J34" s="144"/>
      <c r="K34" s="134"/>
      <c r="L34" s="141"/>
      <c r="M34" s="141"/>
      <c r="N34" s="141"/>
    </row>
    <row r="35" spans="2:14">
      <c r="C35" s="141"/>
      <c r="D35" s="395"/>
      <c r="E35" s="142"/>
      <c r="F35" s="143"/>
      <c r="G35" s="144"/>
      <c r="H35" s="144"/>
      <c r="I35" s="144"/>
      <c r="J35" s="144"/>
      <c r="K35" s="134"/>
      <c r="L35" s="141"/>
      <c r="M35" s="141"/>
      <c r="N35" s="141"/>
    </row>
    <row r="36" spans="2:14" ht="21" customHeight="1">
      <c r="C36" s="141"/>
      <c r="D36" s="398" t="s">
        <v>69</v>
      </c>
      <c r="E36" s="399"/>
      <c r="F36" s="143"/>
      <c r="G36" s="144"/>
      <c r="H36" s="144"/>
      <c r="I36" s="144"/>
      <c r="J36" s="144"/>
      <c r="K36" s="134"/>
      <c r="L36" s="141"/>
      <c r="M36" s="141"/>
      <c r="N36" s="141"/>
    </row>
    <row r="37" spans="2:14" ht="22.5" customHeight="1">
      <c r="C37" s="141"/>
      <c r="D37" s="226" t="s">
        <v>872</v>
      </c>
      <c r="E37" s="141"/>
      <c r="F37" s="143"/>
      <c r="G37" s="144"/>
      <c r="H37" s="144"/>
      <c r="I37" s="144"/>
      <c r="J37" s="144"/>
      <c r="K37" s="134"/>
      <c r="L37" s="141"/>
      <c r="M37" s="141"/>
      <c r="N37" s="141"/>
    </row>
    <row r="38" spans="2:14">
      <c r="C38" s="145"/>
      <c r="D38" s="369" t="s">
        <v>70</v>
      </c>
      <c r="E38" s="370"/>
      <c r="F38" s="371"/>
      <c r="G38" s="247">
        <f t="shared" ref="G38:N38" si="1">SUM(G25:G37)</f>
        <v>0</v>
      </c>
      <c r="H38" s="247">
        <f t="shared" si="1"/>
        <v>0</v>
      </c>
      <c r="I38" s="247">
        <f t="shared" si="1"/>
        <v>0</v>
      </c>
      <c r="J38" s="247">
        <f t="shared" si="1"/>
        <v>0</v>
      </c>
      <c r="K38" s="248"/>
      <c r="L38" s="249">
        <f t="shared" si="1"/>
        <v>0</v>
      </c>
      <c r="M38" s="249">
        <f t="shared" si="1"/>
        <v>0</v>
      </c>
      <c r="N38" s="249">
        <f t="shared" si="1"/>
        <v>0</v>
      </c>
    </row>
    <row r="42" spans="2:14" ht="51.75" customHeight="1">
      <c r="B42" s="392" t="s">
        <v>873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</row>
    <row r="43" spans="2:14" ht="21.75" customHeight="1">
      <c r="B43" s="392" t="s">
        <v>874</v>
      </c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224"/>
    </row>
    <row r="44" spans="2:14" ht="21" customHeight="1">
      <c r="B44" s="394" t="s">
        <v>875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</row>
  </sheetData>
  <customSheetViews>
    <customSheetView guid="{B1C57C27-B15D-44EF-9172-FD33E0A98246}" fitToPage="1" hiddenColumns="1">
      <selection activeCell="J19" sqref="J19"/>
      <pageMargins left="0.19685039370078741" right="0.19685039370078741" top="0.74803149606299213" bottom="0.74803149606299213" header="0.31496062992125984" footer="0.31496062992125984"/>
      <pageSetup paperSize="9" scale="83" fitToHeight="0" orientation="landscape" r:id="rId1"/>
      <headerFooter>
        <oddHeader>&amp;L&amp;F &amp;A</oddHeader>
        <oddFooter>&amp;CStrona &amp;P z &amp;N</oddFooter>
      </headerFooter>
    </customSheetView>
    <customSheetView guid="{B0531593-309E-4573-BE7A-8428DA1E2816}" fitToPage="1" hiddenColumns="1" topLeftCell="A43">
      <selection activeCell="K74" sqref="K74"/>
      <pageMargins left="0.19685039370078741" right="0.19685039370078741" top="0.74803149606299213" bottom="0.74803149606299213" header="0.31496062992125984" footer="0.31496062992125984"/>
      <pageSetup paperSize="9" scale="83" fitToHeight="0" orientation="landscape" r:id="rId2"/>
      <headerFooter>
        <oddHeader>&amp;L&amp;F &amp;A</oddHeader>
        <oddFooter>&amp;CStrona &amp;P z &amp;N</oddFooter>
      </headerFooter>
    </customSheetView>
    <customSheetView guid="{1E2382C7-6FF2-440C-87F6-9FCD673688B6}" fitToPage="1" hiddenColumns="1" topLeftCell="C22">
      <selection activeCell="M33" sqref="M33"/>
      <pageMargins left="0.19685039370078741" right="0.19685039370078741" top="0.74803149606299213" bottom="0.74803149606299213" header="0.31496062992125984" footer="0.31496062992125984"/>
      <pageSetup paperSize="9" scale="83" fitToHeight="0" orientation="landscape" r:id="rId3"/>
      <headerFooter>
        <oddHeader>&amp;L&amp;F &amp;A</oddHeader>
        <oddFooter>&amp;CStrona &amp;P z &amp;N</oddFooter>
      </headerFooter>
    </customSheetView>
  </customSheetViews>
  <mergeCells count="14">
    <mergeCell ref="B42:N42"/>
    <mergeCell ref="B2:N2"/>
    <mergeCell ref="B43:M43"/>
    <mergeCell ref="B44:N44"/>
    <mergeCell ref="D12:D17"/>
    <mergeCell ref="D7:D11"/>
    <mergeCell ref="D6:E6"/>
    <mergeCell ref="D18:E18"/>
    <mergeCell ref="D24:E24"/>
    <mergeCell ref="D25:D29"/>
    <mergeCell ref="D30:D35"/>
    <mergeCell ref="D36:E36"/>
    <mergeCell ref="D38:F38"/>
    <mergeCell ref="D20:F20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38" fitToHeight="0" orientation="landscape" r:id="rId4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zoomScale="85" zoomScaleNormal="85" zoomScalePageLayoutView="85" workbookViewId="0">
      <selection activeCell="B1" sqref="B1"/>
    </sheetView>
  </sheetViews>
  <sheetFormatPr defaultRowHeight="15"/>
  <cols>
    <col min="1" max="1" width="1.625" style="39" customWidth="1"/>
    <col min="2" max="2" width="4.625" style="39" customWidth="1"/>
    <col min="3" max="5" width="12.625" style="39" customWidth="1"/>
    <col min="6" max="6" width="22.25" style="39" customWidth="1"/>
    <col min="7" max="7" width="15" style="39" customWidth="1"/>
    <col min="8" max="8" width="14.625" style="39" customWidth="1"/>
    <col min="9" max="9" width="15.625" style="39" customWidth="1"/>
    <col min="10" max="11" width="12.625" style="39" customWidth="1"/>
    <col min="12" max="12" width="15.75" style="39" customWidth="1"/>
    <col min="13" max="13" width="22.875" style="39" customWidth="1"/>
    <col min="14" max="19" width="12.625" style="39" customWidth="1"/>
    <col min="20" max="16384" width="9" style="39"/>
  </cols>
  <sheetData>
    <row r="1" spans="2:17" ht="18.75">
      <c r="E1" s="68"/>
    </row>
    <row r="2" spans="2:17" ht="15.75">
      <c r="B2" s="43" t="s">
        <v>773</v>
      </c>
    </row>
    <row r="4" spans="2:17" s="49" customFormat="1" ht="26.25" customHeight="1">
      <c r="B4" s="366" t="s">
        <v>784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</row>
    <row r="6" spans="2:17" ht="15" customHeight="1">
      <c r="B6" s="372" t="s">
        <v>66</v>
      </c>
      <c r="C6" s="383" t="s">
        <v>878</v>
      </c>
      <c r="D6" s="384"/>
      <c r="E6" s="385"/>
      <c r="F6" s="372" t="s">
        <v>75</v>
      </c>
      <c r="G6" s="372" t="s">
        <v>891</v>
      </c>
      <c r="H6" s="383" t="s">
        <v>743</v>
      </c>
      <c r="I6" s="385"/>
      <c r="J6" s="383" t="s">
        <v>744</v>
      </c>
      <c r="K6" s="385"/>
      <c r="L6" s="383" t="s">
        <v>745</v>
      </c>
      <c r="M6" s="385"/>
    </row>
    <row r="7" spans="2:17" ht="80.25" customHeight="1">
      <c r="B7" s="373"/>
      <c r="C7" s="386"/>
      <c r="D7" s="387"/>
      <c r="E7" s="388"/>
      <c r="F7" s="373"/>
      <c r="G7" s="373"/>
      <c r="H7" s="386"/>
      <c r="I7" s="388"/>
      <c r="J7" s="386"/>
      <c r="K7" s="388"/>
      <c r="L7" s="386"/>
      <c r="M7" s="388"/>
    </row>
    <row r="8" spans="2:17" ht="15.75">
      <c r="B8" s="107">
        <v>1</v>
      </c>
      <c r="C8" s="357"/>
      <c r="D8" s="358"/>
      <c r="E8" s="359"/>
      <c r="F8" s="153"/>
      <c r="G8" s="128"/>
      <c r="H8" s="409"/>
      <c r="I8" s="410"/>
      <c r="J8" s="409"/>
      <c r="K8" s="410"/>
      <c r="L8" s="409"/>
      <c r="M8" s="410"/>
    </row>
    <row r="9" spans="2:17" ht="15.75">
      <c r="B9" s="109">
        <v>2</v>
      </c>
      <c r="C9" s="357"/>
      <c r="D9" s="358"/>
      <c r="E9" s="359"/>
      <c r="F9" s="153"/>
      <c r="G9" s="128"/>
      <c r="H9" s="409"/>
      <c r="I9" s="410"/>
      <c r="J9" s="409"/>
      <c r="K9" s="410"/>
      <c r="L9" s="409"/>
      <c r="M9" s="410"/>
    </row>
    <row r="10" spans="2:17" ht="15.75">
      <c r="B10" s="109">
        <v>3</v>
      </c>
      <c r="C10" s="357"/>
      <c r="D10" s="358"/>
      <c r="E10" s="359"/>
      <c r="F10" s="153"/>
      <c r="G10" s="128"/>
      <c r="H10" s="409"/>
      <c r="I10" s="410"/>
      <c r="J10" s="409"/>
      <c r="K10" s="410"/>
      <c r="L10" s="409"/>
      <c r="M10" s="410"/>
    </row>
    <row r="11" spans="2:17" ht="15.75">
      <c r="B11" s="109" t="s">
        <v>65</v>
      </c>
      <c r="C11" s="357"/>
      <c r="D11" s="358"/>
      <c r="E11" s="359"/>
      <c r="F11" s="153"/>
      <c r="G11" s="128"/>
      <c r="H11" s="409"/>
      <c r="I11" s="410"/>
      <c r="J11" s="409"/>
      <c r="K11" s="410"/>
      <c r="L11" s="409"/>
      <c r="M11" s="410"/>
    </row>
    <row r="12" spans="2:17" ht="15.75">
      <c r="B12" s="109" t="s">
        <v>64</v>
      </c>
      <c r="C12" s="357"/>
      <c r="D12" s="358"/>
      <c r="E12" s="359"/>
      <c r="F12" s="153"/>
      <c r="G12" s="128"/>
      <c r="H12" s="409"/>
      <c r="I12" s="410"/>
      <c r="J12" s="409"/>
      <c r="K12" s="410"/>
      <c r="L12" s="409"/>
      <c r="M12" s="410"/>
    </row>
    <row r="13" spans="2:17" ht="15.75">
      <c r="B13" s="369" t="s">
        <v>63</v>
      </c>
      <c r="C13" s="370"/>
      <c r="D13" s="370"/>
      <c r="E13" s="370"/>
      <c r="F13" s="370"/>
      <c r="G13" s="371"/>
      <c r="H13" s="411">
        <f>SUM(H8:I12)</f>
        <v>0</v>
      </c>
      <c r="I13" s="412"/>
      <c r="J13" s="411">
        <f>SUM(J8:K12)</f>
        <v>0</v>
      </c>
      <c r="K13" s="412"/>
      <c r="L13" s="411">
        <f>SUM(L8:M12)</f>
        <v>0</v>
      </c>
      <c r="M13" s="412"/>
    </row>
    <row r="14" spans="2:17">
      <c r="F14" s="102"/>
      <c r="G14" s="102"/>
      <c r="H14" s="102"/>
      <c r="I14" s="42"/>
      <c r="J14" s="102"/>
      <c r="K14" s="102"/>
      <c r="L14" s="102"/>
      <c r="M14" s="102"/>
      <c r="N14" s="102"/>
      <c r="O14" s="102"/>
      <c r="P14" s="102"/>
      <c r="Q14" s="102"/>
    </row>
    <row r="15" spans="2:17" s="49" customFormat="1" ht="27.75" customHeight="1">
      <c r="B15" s="413" t="s">
        <v>785</v>
      </c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4"/>
      <c r="N15" s="114"/>
    </row>
    <row r="16" spans="2:17" s="41" customFormat="1" ht="15" customHeight="1">
      <c r="B16" s="151"/>
      <c r="C16" s="151"/>
      <c r="D16" s="151"/>
      <c r="E16" s="151"/>
      <c r="F16" s="151"/>
      <c r="G16" s="151"/>
      <c r="H16" s="151"/>
      <c r="I16" s="151"/>
      <c r="J16" s="151"/>
      <c r="K16" s="151"/>
    </row>
    <row r="17" spans="2:13" ht="0.75" hidden="1" customHeight="1"/>
    <row r="18" spans="2:13">
      <c r="B18" s="403" t="s">
        <v>66</v>
      </c>
      <c r="C18" s="383" t="s">
        <v>892</v>
      </c>
      <c r="D18" s="346"/>
      <c r="E18" s="347"/>
      <c r="F18" s="383" t="s">
        <v>893</v>
      </c>
      <c r="G18" s="347"/>
      <c r="H18" s="372" t="s">
        <v>62</v>
      </c>
      <c r="I18" s="372" t="s">
        <v>732</v>
      </c>
      <c r="J18" s="383" t="s">
        <v>894</v>
      </c>
      <c r="K18" s="347"/>
      <c r="L18" s="372" t="s">
        <v>62</v>
      </c>
      <c r="M18" s="372" t="s">
        <v>732</v>
      </c>
    </row>
    <row r="19" spans="2:13" ht="57.75" customHeight="1">
      <c r="B19" s="404"/>
      <c r="C19" s="351"/>
      <c r="D19" s="352"/>
      <c r="E19" s="353"/>
      <c r="F19" s="351"/>
      <c r="G19" s="353"/>
      <c r="H19" s="404"/>
      <c r="I19" s="404"/>
      <c r="J19" s="351"/>
      <c r="K19" s="353"/>
      <c r="L19" s="404"/>
      <c r="M19" s="404"/>
    </row>
    <row r="20" spans="2:13" ht="15" customHeight="1">
      <c r="B20" s="101">
        <v>1</v>
      </c>
      <c r="C20" s="405"/>
      <c r="D20" s="406"/>
      <c r="E20" s="407"/>
      <c r="F20" s="317"/>
      <c r="G20" s="319"/>
      <c r="H20" s="128"/>
      <c r="I20" s="152"/>
      <c r="J20" s="317"/>
      <c r="K20" s="319"/>
      <c r="L20" s="128"/>
      <c r="M20" s="152"/>
    </row>
    <row r="21" spans="2:13" ht="15.75">
      <c r="B21" s="70">
        <v>2</v>
      </c>
      <c r="C21" s="405"/>
      <c r="D21" s="406"/>
      <c r="E21" s="407"/>
      <c r="F21" s="317"/>
      <c r="G21" s="319"/>
      <c r="H21" s="128"/>
      <c r="I21" s="152"/>
      <c r="J21" s="317"/>
      <c r="K21" s="319"/>
      <c r="L21" s="128"/>
      <c r="M21" s="152"/>
    </row>
    <row r="22" spans="2:13" ht="15.75">
      <c r="B22" s="70">
        <v>3</v>
      </c>
      <c r="C22" s="405"/>
      <c r="D22" s="406"/>
      <c r="E22" s="407"/>
      <c r="F22" s="317"/>
      <c r="G22" s="319"/>
      <c r="H22" s="128"/>
      <c r="I22" s="152"/>
      <c r="J22" s="317"/>
      <c r="K22" s="319"/>
      <c r="L22" s="128"/>
      <c r="M22" s="152"/>
    </row>
    <row r="23" spans="2:13" ht="15.75">
      <c r="B23" s="70" t="s">
        <v>65</v>
      </c>
      <c r="C23" s="405"/>
      <c r="D23" s="406"/>
      <c r="E23" s="407"/>
      <c r="F23" s="317"/>
      <c r="G23" s="319"/>
      <c r="H23" s="128"/>
      <c r="I23" s="152"/>
      <c r="J23" s="317"/>
      <c r="K23" s="319"/>
      <c r="L23" s="128"/>
      <c r="M23" s="152"/>
    </row>
    <row r="24" spans="2:13" ht="15.75">
      <c r="B24" s="70" t="s">
        <v>64</v>
      </c>
      <c r="C24" s="405"/>
      <c r="D24" s="406"/>
      <c r="E24" s="407"/>
      <c r="F24" s="317"/>
      <c r="G24" s="319"/>
      <c r="H24" s="128"/>
      <c r="I24" s="152"/>
      <c r="J24" s="317"/>
      <c r="K24" s="319"/>
      <c r="L24" s="128"/>
      <c r="M24" s="152"/>
    </row>
    <row r="25" spans="2:13" ht="11.25" customHeight="1"/>
    <row r="26" spans="2:13" s="49" customFormat="1" ht="36" customHeight="1">
      <c r="B26" s="392" t="s">
        <v>876</v>
      </c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</row>
    <row r="27" spans="2:13" s="49" customFormat="1" ht="36" customHeight="1">
      <c r="B27" s="392" t="s">
        <v>877</v>
      </c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</row>
    <row r="28" spans="2:13" ht="15" customHeight="1"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</row>
    <row r="29" spans="2:13"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</row>
    <row r="30" spans="2:13"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</row>
    <row r="31" spans="2:13"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</row>
    <row r="32" spans="2:13"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</row>
  </sheetData>
  <customSheetViews>
    <customSheetView guid="{B1C57C27-B15D-44EF-9172-FD33E0A98246}" scale="120" fitToPage="1" topLeftCell="B32">
      <selection activeCell="N44" sqref="N44"/>
      <pageMargins left="0.70866141732283472" right="0.70866141732283472" top="0.74803149606299213" bottom="0.74803149606299213" header="0.31496062992125984" footer="0.31496062992125984"/>
      <pageSetup paperSize="9" scale="82" fitToHeight="0" orientation="landscape" r:id="rId1"/>
      <headerFooter>
        <oddHeader>&amp;L&amp;F &amp;A</oddHeader>
        <oddFooter>&amp;CStrona &amp;P z &amp;N</oddFooter>
      </headerFooter>
    </customSheetView>
    <customSheetView guid="{B0531593-309E-4573-BE7A-8428DA1E2816}" fitToPage="1" topLeftCell="A28">
      <selection activeCell="C12" sqref="C12:M12"/>
      <pageMargins left="0.70866141732283472" right="0.70866141732283472" top="0.74803149606299213" bottom="0.74803149606299213" header="0.31496062992125984" footer="0.31496062992125984"/>
      <pageSetup paperSize="9" scale="82" fitToHeight="0" orientation="landscape" r:id="rId2"/>
      <headerFooter>
        <oddHeader>&amp;L&amp;F &amp;A</oddHeader>
        <oddFooter>&amp;CStrona &amp;P z &amp;N</oddFooter>
      </headerFooter>
    </customSheetView>
    <customSheetView guid="{1E2382C7-6FF2-440C-87F6-9FCD673688B6}" scale="120" fitToPage="1" topLeftCell="B26">
      <selection activeCell="L28" sqref="L28:M28"/>
      <pageMargins left="0.70866141732283472" right="0.70866141732283472" top="0.74803149606299213" bottom="0.74803149606299213" header="0.31496062992125984" footer="0.31496062992125984"/>
      <pageSetup paperSize="9" scale="82" fitToHeight="0" orientation="landscape" r:id="rId3"/>
      <headerFooter>
        <oddHeader>&amp;L&amp;F &amp;A</oddHeader>
        <oddFooter>&amp;CStrona &amp;P z &amp;N</oddFooter>
      </headerFooter>
    </customSheetView>
  </customSheetViews>
  <mergeCells count="63">
    <mergeCell ref="L13:M13"/>
    <mergeCell ref="J13:K13"/>
    <mergeCell ref="B15:M15"/>
    <mergeCell ref="H13:I13"/>
    <mergeCell ref="B13:G13"/>
    <mergeCell ref="L18:L19"/>
    <mergeCell ref="M18:M19"/>
    <mergeCell ref="F22:G22"/>
    <mergeCell ref="I18:I19"/>
    <mergeCell ref="J18:K19"/>
    <mergeCell ref="J22:K22"/>
    <mergeCell ref="J20:K20"/>
    <mergeCell ref="C10:E10"/>
    <mergeCell ref="L9:M9"/>
    <mergeCell ref="L12:M12"/>
    <mergeCell ref="L11:M11"/>
    <mergeCell ref="J9:K9"/>
    <mergeCell ref="H9:I9"/>
    <mergeCell ref="C9:E9"/>
    <mergeCell ref="C11:E11"/>
    <mergeCell ref="H11:I11"/>
    <mergeCell ref="L10:M10"/>
    <mergeCell ref="J10:K10"/>
    <mergeCell ref="H10:I10"/>
    <mergeCell ref="J12:K12"/>
    <mergeCell ref="H12:I12"/>
    <mergeCell ref="C12:E12"/>
    <mergeCell ref="J11:K11"/>
    <mergeCell ref="B4:M4"/>
    <mergeCell ref="L8:M8"/>
    <mergeCell ref="F6:F7"/>
    <mergeCell ref="B6:B7"/>
    <mergeCell ref="C8:E8"/>
    <mergeCell ref="G6:G7"/>
    <mergeCell ref="C6:E7"/>
    <mergeCell ref="L6:M7"/>
    <mergeCell ref="H8:I8"/>
    <mergeCell ref="J8:K8"/>
    <mergeCell ref="H6:I7"/>
    <mergeCell ref="J6:K7"/>
    <mergeCell ref="B32:L32"/>
    <mergeCell ref="B28:L28"/>
    <mergeCell ref="B29:L29"/>
    <mergeCell ref="B30:L30"/>
    <mergeCell ref="F20:G20"/>
    <mergeCell ref="F24:G24"/>
    <mergeCell ref="C24:E24"/>
    <mergeCell ref="C23:E23"/>
    <mergeCell ref="B26:M26"/>
    <mergeCell ref="B27:M27"/>
    <mergeCell ref="J24:K24"/>
    <mergeCell ref="B31:L31"/>
    <mergeCell ref="C22:E22"/>
    <mergeCell ref="F23:G23"/>
    <mergeCell ref="J23:K23"/>
    <mergeCell ref="C21:E21"/>
    <mergeCell ref="B18:B19"/>
    <mergeCell ref="C18:E19"/>
    <mergeCell ref="J21:K21"/>
    <mergeCell ref="F18:G19"/>
    <mergeCell ref="H18:H19"/>
    <mergeCell ref="F21:G21"/>
    <mergeCell ref="C20:E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1" fitToHeight="0" orientation="landscape" r:id="rId4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zoomScale="85" zoomScaleNormal="85" workbookViewId="0">
      <selection activeCell="B1" sqref="B1"/>
    </sheetView>
  </sheetViews>
  <sheetFormatPr defaultRowHeight="15.75"/>
  <cols>
    <col min="1" max="1" width="2.625" style="49" customWidth="1"/>
    <col min="2" max="2" width="4.625" style="49" customWidth="1"/>
    <col min="3" max="3" width="12.625" style="49" customWidth="1"/>
    <col min="4" max="4" width="11.875" style="49" customWidth="1"/>
    <col min="5" max="5" width="14.25" style="49" customWidth="1"/>
    <col min="6" max="6" width="13.125" style="49" customWidth="1"/>
    <col min="7" max="7" width="14.125" style="49" customWidth="1"/>
    <col min="8" max="8" width="14.25" style="49" customWidth="1"/>
    <col min="9" max="9" width="12.625" style="49" customWidth="1"/>
    <col min="10" max="10" width="14.375" style="49" customWidth="1"/>
    <col min="11" max="11" width="14.875" style="49" customWidth="1"/>
    <col min="12" max="12" width="15.5" style="49" customWidth="1"/>
    <col min="13" max="13" width="19.625" style="49" customWidth="1"/>
    <col min="14" max="16384" width="9" style="49"/>
  </cols>
  <sheetData>
    <row r="1" spans="2:13">
      <c r="E1" s="103"/>
    </row>
    <row r="2" spans="2:13">
      <c r="B2" s="43" t="s">
        <v>774</v>
      </c>
      <c r="C2" s="43"/>
      <c r="D2" s="43"/>
      <c r="E2" s="43"/>
      <c r="G2" s="43"/>
      <c r="H2" s="43"/>
      <c r="I2" s="43"/>
      <c r="J2" s="43"/>
      <c r="K2" s="43"/>
    </row>
    <row r="4" spans="2:13" ht="24" customHeight="1">
      <c r="B4" s="158" t="s">
        <v>879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6" spans="2:13" ht="105.75" customHeight="1">
      <c r="B6" s="106" t="s">
        <v>66</v>
      </c>
      <c r="C6" s="397" t="s">
        <v>870</v>
      </c>
      <c r="D6" s="397"/>
      <c r="E6" s="105" t="s">
        <v>871</v>
      </c>
      <c r="F6" s="124" t="s">
        <v>739</v>
      </c>
      <c r="G6" s="124" t="s">
        <v>740</v>
      </c>
      <c r="H6" s="124" t="s">
        <v>741</v>
      </c>
      <c r="I6" s="124" t="s">
        <v>746</v>
      </c>
      <c r="J6" s="105" t="s">
        <v>67</v>
      </c>
      <c r="K6" s="124" t="s">
        <v>796</v>
      </c>
      <c r="L6" s="105" t="s">
        <v>827</v>
      </c>
      <c r="M6" s="105" t="s">
        <v>828</v>
      </c>
    </row>
    <row r="7" spans="2:13">
      <c r="B7" s="125"/>
      <c r="C7" s="396" t="s">
        <v>931</v>
      </c>
      <c r="D7" s="126"/>
      <c r="E7" s="127"/>
      <c r="F7" s="140"/>
      <c r="G7" s="140"/>
      <c r="H7" s="140"/>
      <c r="I7" s="140"/>
      <c r="J7" s="154"/>
      <c r="K7" s="155"/>
      <c r="L7" s="155"/>
      <c r="M7" s="155"/>
    </row>
    <row r="8" spans="2:13">
      <c r="B8" s="125"/>
      <c r="C8" s="396"/>
      <c r="D8" s="126"/>
      <c r="E8" s="127"/>
      <c r="F8" s="140"/>
      <c r="G8" s="140"/>
      <c r="H8" s="140"/>
      <c r="I8" s="140"/>
      <c r="J8" s="154"/>
      <c r="K8" s="155"/>
      <c r="L8" s="155"/>
      <c r="M8" s="155"/>
    </row>
    <row r="9" spans="2:13">
      <c r="B9" s="125"/>
      <c r="C9" s="396"/>
      <c r="D9" s="126"/>
      <c r="E9" s="127"/>
      <c r="F9" s="140"/>
      <c r="G9" s="140"/>
      <c r="H9" s="140"/>
      <c r="I9" s="140"/>
      <c r="J9" s="154"/>
      <c r="K9" s="155"/>
      <c r="L9" s="155"/>
      <c r="M9" s="155"/>
    </row>
    <row r="10" spans="2:13">
      <c r="B10" s="125"/>
      <c r="C10" s="396"/>
      <c r="D10" s="130"/>
      <c r="E10" s="127"/>
      <c r="F10" s="140"/>
      <c r="G10" s="140"/>
      <c r="H10" s="140"/>
      <c r="I10" s="140"/>
      <c r="J10" s="154"/>
      <c r="K10" s="155"/>
      <c r="L10" s="155"/>
      <c r="M10" s="155"/>
    </row>
    <row r="11" spans="2:13">
      <c r="B11" s="125"/>
      <c r="C11" s="396"/>
      <c r="D11" s="130"/>
      <c r="E11" s="127"/>
      <c r="F11" s="140"/>
      <c r="G11" s="140"/>
      <c r="H11" s="140"/>
      <c r="I11" s="140"/>
      <c r="J11" s="154"/>
      <c r="K11" s="155"/>
      <c r="L11" s="155"/>
      <c r="M11" s="155"/>
    </row>
    <row r="12" spans="2:13">
      <c r="B12" s="131"/>
      <c r="C12" s="395" t="s">
        <v>68</v>
      </c>
      <c r="D12" s="132"/>
      <c r="E12" s="133"/>
      <c r="F12" s="144"/>
      <c r="G12" s="144"/>
      <c r="H12" s="144"/>
      <c r="I12" s="144"/>
      <c r="J12" s="156"/>
      <c r="K12" s="157"/>
      <c r="L12" s="157"/>
      <c r="M12" s="157"/>
    </row>
    <row r="13" spans="2:13">
      <c r="B13" s="131"/>
      <c r="C13" s="395"/>
      <c r="D13" s="132"/>
      <c r="E13" s="133"/>
      <c r="F13" s="144"/>
      <c r="G13" s="144"/>
      <c r="H13" s="144"/>
      <c r="I13" s="144"/>
      <c r="J13" s="156"/>
      <c r="K13" s="157"/>
      <c r="L13" s="157"/>
      <c r="M13" s="157"/>
    </row>
    <row r="14" spans="2:13">
      <c r="B14" s="131"/>
      <c r="C14" s="395"/>
      <c r="D14" s="132"/>
      <c r="E14" s="133"/>
      <c r="F14" s="144"/>
      <c r="G14" s="144"/>
      <c r="H14" s="144"/>
      <c r="I14" s="144"/>
      <c r="J14" s="156"/>
      <c r="K14" s="157"/>
      <c r="L14" s="157"/>
      <c r="M14" s="157"/>
    </row>
    <row r="15" spans="2:13">
      <c r="B15" s="131"/>
      <c r="C15" s="395"/>
      <c r="D15" s="132"/>
      <c r="E15" s="133"/>
      <c r="F15" s="144"/>
      <c r="G15" s="144"/>
      <c r="H15" s="144"/>
      <c r="I15" s="144"/>
      <c r="J15" s="156"/>
      <c r="K15" s="157"/>
      <c r="L15" s="157"/>
      <c r="M15" s="157"/>
    </row>
    <row r="16" spans="2:13">
      <c r="B16" s="131"/>
      <c r="C16" s="395"/>
      <c r="D16" s="132"/>
      <c r="E16" s="133"/>
      <c r="F16" s="144"/>
      <c r="G16" s="144"/>
      <c r="H16" s="144"/>
      <c r="I16" s="144"/>
      <c r="J16" s="156"/>
      <c r="K16" s="157"/>
      <c r="L16" s="157"/>
      <c r="M16" s="157"/>
    </row>
    <row r="17" spans="2:13">
      <c r="B17" s="131"/>
      <c r="C17" s="395"/>
      <c r="D17" s="132"/>
      <c r="E17" s="133"/>
      <c r="F17" s="144"/>
      <c r="G17" s="144"/>
      <c r="H17" s="144"/>
      <c r="I17" s="144"/>
      <c r="J17" s="156"/>
      <c r="K17" s="157"/>
      <c r="L17" s="157"/>
      <c r="M17" s="157"/>
    </row>
    <row r="18" spans="2:13">
      <c r="B18" s="131"/>
      <c r="C18" s="398" t="s">
        <v>69</v>
      </c>
      <c r="D18" s="399"/>
      <c r="E18" s="133"/>
      <c r="F18" s="144"/>
      <c r="G18" s="144"/>
      <c r="H18" s="144"/>
      <c r="I18" s="144"/>
      <c r="J18" s="156"/>
      <c r="K18" s="157"/>
      <c r="L18" s="157"/>
      <c r="M18" s="157"/>
    </row>
    <row r="19" spans="2:13" ht="18.75">
      <c r="B19" s="131"/>
      <c r="C19" s="227" t="s">
        <v>872</v>
      </c>
      <c r="D19" s="135"/>
      <c r="E19" s="133"/>
      <c r="F19" s="144"/>
      <c r="G19" s="144"/>
      <c r="H19" s="144"/>
      <c r="I19" s="144"/>
      <c r="J19" s="156"/>
      <c r="K19" s="157"/>
      <c r="L19" s="157"/>
      <c r="M19" s="157"/>
    </row>
    <row r="20" spans="2:13">
      <c r="B20" s="136"/>
      <c r="C20" s="400" t="s">
        <v>70</v>
      </c>
      <c r="D20" s="401"/>
      <c r="E20" s="402"/>
      <c r="F20" s="247">
        <f>SUM(F7:F19)</f>
        <v>0</v>
      </c>
      <c r="G20" s="247">
        <f>SUM(G7:G19)</f>
        <v>0</v>
      </c>
      <c r="H20" s="247">
        <f>SUM(H7:H19)</f>
        <v>0</v>
      </c>
      <c r="I20" s="247">
        <f>SUM(I7:I19)</f>
        <v>0</v>
      </c>
      <c r="J20" s="250"/>
      <c r="K20" s="251">
        <f>SUM(K7:K19)</f>
        <v>0</v>
      </c>
      <c r="L20" s="251">
        <f t="shared" ref="L20:M20" si="0">SUM(L7:L19)</f>
        <v>0</v>
      </c>
      <c r="M20" s="251">
        <f t="shared" si="0"/>
        <v>0</v>
      </c>
    </row>
    <row r="21" spans="2:13" ht="17.25" customHeight="1"/>
    <row r="22" spans="2:13" ht="66" customHeight="1">
      <c r="B22" s="392" t="s">
        <v>880</v>
      </c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</row>
    <row r="23" spans="2:13" ht="72.75" customHeight="1"/>
  </sheetData>
  <customSheetViews>
    <customSheetView guid="{B1C57C27-B15D-44EF-9172-FD33E0A98246}" scale="110" fitToPage="1" hiddenColumns="1" topLeftCell="B30">
      <selection activeCell="C18" sqref="C18:O18"/>
      <pageMargins left="0.70866141732283472" right="0.70866141732283472" top="0.74803149606299213" bottom="0.74803149606299213" header="0.31496062992125984" footer="0.31496062992125984"/>
      <pageSetup paperSize="9" scale="76" fitToHeight="0" orientation="landscape" r:id="rId1"/>
      <headerFooter>
        <oddHeader>&amp;L&amp;F &amp;A</oddHeader>
        <oddFooter>&amp;CStrona &amp;P z &amp;N</oddFooter>
      </headerFooter>
    </customSheetView>
    <customSheetView guid="{B0531593-309E-4573-BE7A-8428DA1E2816}" fitToPage="1" hiddenColumns="1" topLeftCell="A4">
      <selection activeCell="C15" sqref="C15:O15"/>
      <pageMargins left="0.70866141732283472" right="0.70866141732283472" top="0.74803149606299213" bottom="0.74803149606299213" header="0.31496062992125984" footer="0.31496062992125984"/>
      <pageSetup paperSize="9" scale="76" fitToHeight="0" orientation="landscape" r:id="rId2"/>
      <headerFooter>
        <oddHeader>&amp;L&amp;F &amp;A</oddHeader>
        <oddFooter>&amp;CStrona &amp;P z &amp;N</oddFooter>
      </headerFooter>
    </customSheetView>
    <customSheetView guid="{1E2382C7-6FF2-440C-87F6-9FCD673688B6}" scale="110" fitToPage="1" hiddenColumns="1" topLeftCell="B27">
      <selection activeCell="I35" sqref="I35"/>
      <pageMargins left="0.70866141732283472" right="0.70866141732283472" top="0.74803149606299213" bottom="0.74803149606299213" header="0.31496062992125984" footer="0.31496062992125984"/>
      <pageSetup paperSize="9" scale="76" fitToHeight="0" orientation="landscape" r:id="rId3"/>
      <headerFooter>
        <oddHeader>&amp;L&amp;F &amp;A</oddHeader>
        <oddFooter>&amp;CStrona &amp;P z &amp;N</oddFooter>
      </headerFooter>
    </customSheetView>
  </customSheetViews>
  <mergeCells count="6">
    <mergeCell ref="C6:D6"/>
    <mergeCell ref="C7:C11"/>
    <mergeCell ref="B22:M22"/>
    <mergeCell ref="C12:C17"/>
    <mergeCell ref="C18:D18"/>
    <mergeCell ref="C20:E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4" fitToHeight="0" orientation="landscape" r:id="rId4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="85" zoomScaleNormal="85" zoomScalePageLayoutView="90" workbookViewId="0">
      <selection activeCell="B1" sqref="B1"/>
    </sheetView>
  </sheetViews>
  <sheetFormatPr defaultRowHeight="15"/>
  <cols>
    <col min="1" max="1" width="2.625" style="15" customWidth="1"/>
    <col min="2" max="2" width="4.375" style="15" customWidth="1"/>
    <col min="3" max="3" width="16.625" style="15" customWidth="1"/>
    <col min="4" max="4" width="18.125" style="15" customWidth="1"/>
    <col min="5" max="5" width="17.5" style="15" customWidth="1"/>
    <col min="6" max="6" width="19.375" style="15" customWidth="1"/>
    <col min="7" max="12" width="12.625" style="15" customWidth="1"/>
    <col min="13" max="13" width="52.625" style="15" customWidth="1"/>
    <col min="14" max="18" width="12.625" style="15" customWidth="1"/>
    <col min="19" max="16384" width="9" style="15"/>
  </cols>
  <sheetData>
    <row r="1" spans="1:14" ht="15.7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s="17" customFormat="1" ht="45.75" customHeight="1">
      <c r="A2" s="49"/>
      <c r="B2" s="393" t="s">
        <v>829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</row>
    <row r="3" spans="1:14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4" s="37" customFormat="1" ht="35.25" customHeight="1">
      <c r="A4" s="60"/>
      <c r="B4" s="415" t="s">
        <v>895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</row>
    <row r="5" spans="1:14" ht="15.7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4" ht="15" customHeight="1">
      <c r="A6" s="49"/>
      <c r="B6" s="417" t="s">
        <v>66</v>
      </c>
      <c r="C6" s="436" t="s">
        <v>733</v>
      </c>
      <c r="D6" s="436" t="s">
        <v>71</v>
      </c>
      <c r="E6" s="417" t="s">
        <v>75</v>
      </c>
      <c r="F6" s="417" t="s">
        <v>73</v>
      </c>
      <c r="G6" s="418" t="s">
        <v>747</v>
      </c>
      <c r="H6" s="419"/>
      <c r="I6" s="418" t="s">
        <v>896</v>
      </c>
      <c r="J6" s="419"/>
      <c r="K6" s="383" t="s">
        <v>748</v>
      </c>
      <c r="L6" s="385"/>
      <c r="M6" s="431" t="s">
        <v>766</v>
      </c>
    </row>
    <row r="7" spans="1:14" ht="51.75" customHeight="1">
      <c r="A7" s="49"/>
      <c r="B7" s="417"/>
      <c r="C7" s="440"/>
      <c r="D7" s="437"/>
      <c r="E7" s="417"/>
      <c r="F7" s="417"/>
      <c r="G7" s="420"/>
      <c r="H7" s="421"/>
      <c r="I7" s="420"/>
      <c r="J7" s="421"/>
      <c r="K7" s="432"/>
      <c r="L7" s="433"/>
      <c r="M7" s="431"/>
    </row>
    <row r="8" spans="1:14" ht="47.25" customHeight="1">
      <c r="A8" s="49"/>
      <c r="B8" s="417"/>
      <c r="C8" s="441"/>
      <c r="D8" s="373"/>
      <c r="E8" s="417"/>
      <c r="F8" s="417"/>
      <c r="G8" s="422"/>
      <c r="H8" s="423"/>
      <c r="I8" s="422"/>
      <c r="J8" s="423"/>
      <c r="K8" s="386"/>
      <c r="L8" s="388"/>
      <c r="M8" s="431"/>
    </row>
    <row r="9" spans="1:14" ht="22.5" customHeight="1">
      <c r="A9" s="49"/>
      <c r="B9" s="161"/>
      <c r="C9" s="162">
        <v>1</v>
      </c>
      <c r="D9" s="163">
        <v>2</v>
      </c>
      <c r="E9" s="161">
        <v>3</v>
      </c>
      <c r="F9" s="161">
        <v>4</v>
      </c>
      <c r="G9" s="442">
        <v>5</v>
      </c>
      <c r="H9" s="443"/>
      <c r="I9" s="164">
        <v>6</v>
      </c>
      <c r="J9" s="165"/>
      <c r="K9" s="166">
        <v>7</v>
      </c>
      <c r="L9" s="167"/>
      <c r="M9" s="105">
        <v>8</v>
      </c>
    </row>
    <row r="10" spans="1:14" ht="15.75">
      <c r="A10" s="49"/>
      <c r="B10" s="168">
        <v>1</v>
      </c>
      <c r="C10" s="169"/>
      <c r="D10" s="169"/>
      <c r="E10" s="170"/>
      <c r="F10" s="154"/>
      <c r="G10" s="424"/>
      <c r="H10" s="425"/>
      <c r="I10" s="424"/>
      <c r="J10" s="425"/>
      <c r="K10" s="434"/>
      <c r="L10" s="435"/>
      <c r="M10" s="290">
        <f>IF(I10=0,0,K10/I10)</f>
        <v>0</v>
      </c>
      <c r="N10" s="16"/>
    </row>
    <row r="11" spans="1:14" ht="15.75">
      <c r="A11" s="49"/>
      <c r="B11" s="168">
        <v>2</v>
      </c>
      <c r="C11" s="169"/>
      <c r="D11" s="169"/>
      <c r="E11" s="170"/>
      <c r="F11" s="154"/>
      <c r="G11" s="424"/>
      <c r="H11" s="425"/>
      <c r="I11" s="424"/>
      <c r="J11" s="425"/>
      <c r="K11" s="434"/>
      <c r="L11" s="435"/>
      <c r="M11" s="290">
        <f>IF(I11=0,0,K11/I11)</f>
        <v>0</v>
      </c>
      <c r="N11" s="16"/>
    </row>
    <row r="12" spans="1:14" ht="15.75">
      <c r="A12" s="49"/>
      <c r="B12" s="168">
        <v>3</v>
      </c>
      <c r="C12" s="169"/>
      <c r="D12" s="169"/>
      <c r="E12" s="170"/>
      <c r="F12" s="154"/>
      <c r="G12" s="424"/>
      <c r="H12" s="425"/>
      <c r="I12" s="424"/>
      <c r="J12" s="425"/>
      <c r="K12" s="434"/>
      <c r="L12" s="435"/>
      <c r="M12" s="290">
        <f>IF(I12=0,0,K12/I12)</f>
        <v>0</v>
      </c>
      <c r="N12" s="16"/>
    </row>
    <row r="13" spans="1:14" ht="15.75">
      <c r="A13" s="49"/>
      <c r="B13" s="168" t="s">
        <v>65</v>
      </c>
      <c r="C13" s="169"/>
      <c r="D13" s="169"/>
      <c r="E13" s="170"/>
      <c r="F13" s="154"/>
      <c r="G13" s="438"/>
      <c r="H13" s="439"/>
      <c r="I13" s="424"/>
      <c r="J13" s="425"/>
      <c r="K13" s="434"/>
      <c r="L13" s="435"/>
      <c r="M13" s="290">
        <f>IF(I13=0,0,K13/I13)</f>
        <v>0</v>
      </c>
      <c r="N13" s="16"/>
    </row>
    <row r="14" spans="1:14" ht="15.75">
      <c r="A14" s="49"/>
      <c r="B14" s="168" t="s">
        <v>64</v>
      </c>
      <c r="C14" s="171"/>
      <c r="D14" s="171"/>
      <c r="E14" s="170"/>
      <c r="F14" s="154"/>
      <c r="G14" s="438"/>
      <c r="H14" s="439"/>
      <c r="I14" s="424"/>
      <c r="J14" s="425"/>
      <c r="K14" s="434"/>
      <c r="L14" s="435"/>
      <c r="M14" s="290">
        <f>IF(I14=0,0,K14/I14)</f>
        <v>0</v>
      </c>
      <c r="N14" s="16"/>
    </row>
    <row r="15" spans="1:14" ht="15.75">
      <c r="A15" s="49"/>
      <c r="B15" s="426" t="s">
        <v>74</v>
      </c>
      <c r="C15" s="427"/>
      <c r="D15" s="427"/>
      <c r="E15" s="427"/>
      <c r="F15" s="428"/>
      <c r="G15" s="429">
        <f>SUM(G10:H14)</f>
        <v>0</v>
      </c>
      <c r="H15" s="430"/>
      <c r="I15" s="429">
        <f>SUM(I10:J14)</f>
        <v>0</v>
      </c>
      <c r="J15" s="430"/>
      <c r="K15" s="429">
        <f>SUM(K10:L14)</f>
        <v>0</v>
      </c>
      <c r="L15" s="430"/>
      <c r="M15" s="252">
        <f>SUM(M10:M14)</f>
        <v>0</v>
      </c>
      <c r="N15" s="16"/>
    </row>
    <row r="16" spans="1:14" s="16" customFormat="1" ht="15.75">
      <c r="A16" s="51"/>
      <c r="B16" s="159"/>
      <c r="C16" s="160"/>
      <c r="D16" s="160"/>
      <c r="E16" s="160"/>
      <c r="F16" s="160"/>
      <c r="G16" s="172"/>
      <c r="H16" s="172"/>
      <c r="I16" s="172"/>
      <c r="J16" s="172"/>
      <c r="K16" s="173"/>
      <c r="L16" s="172"/>
      <c r="M16" s="174"/>
    </row>
    <row r="17" spans="1:14" s="16" customFormat="1" ht="36" customHeight="1">
      <c r="A17" s="51"/>
      <c r="B17" s="416" t="s">
        <v>886</v>
      </c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</row>
    <row r="18" spans="1:14" s="16" customFormat="1" ht="15.75">
      <c r="A18" s="51"/>
      <c r="B18" s="159"/>
      <c r="C18" s="160"/>
      <c r="D18" s="160"/>
      <c r="E18" s="160"/>
      <c r="F18" s="160"/>
      <c r="G18" s="172"/>
      <c r="H18" s="172"/>
      <c r="I18" s="172"/>
      <c r="J18" s="172"/>
      <c r="K18" s="173"/>
      <c r="L18" s="172"/>
      <c r="M18" s="174"/>
    </row>
    <row r="19" spans="1:14" ht="15" customHeight="1">
      <c r="A19" s="49"/>
      <c r="B19" s="417" t="s">
        <v>66</v>
      </c>
      <c r="C19" s="417" t="s">
        <v>733</v>
      </c>
      <c r="D19" s="417" t="s">
        <v>71</v>
      </c>
      <c r="E19" s="417" t="s">
        <v>72</v>
      </c>
      <c r="F19" s="417" t="s">
        <v>73</v>
      </c>
      <c r="G19" s="418" t="s">
        <v>747</v>
      </c>
      <c r="H19" s="419"/>
      <c r="I19" s="418" t="s">
        <v>749</v>
      </c>
      <c r="J19" s="419"/>
      <c r="K19" s="383" t="s">
        <v>798</v>
      </c>
      <c r="L19" s="385"/>
      <c r="M19" s="431" t="s">
        <v>838</v>
      </c>
    </row>
    <row r="20" spans="1:14" ht="48" customHeight="1">
      <c r="A20" s="49"/>
      <c r="B20" s="417"/>
      <c r="C20" s="417"/>
      <c r="D20" s="431"/>
      <c r="E20" s="417"/>
      <c r="F20" s="417"/>
      <c r="G20" s="420"/>
      <c r="H20" s="421"/>
      <c r="I20" s="420"/>
      <c r="J20" s="421"/>
      <c r="K20" s="432"/>
      <c r="L20" s="433"/>
      <c r="M20" s="431"/>
    </row>
    <row r="21" spans="1:14" ht="48" customHeight="1">
      <c r="A21" s="49"/>
      <c r="B21" s="417"/>
      <c r="C21" s="417"/>
      <c r="D21" s="431"/>
      <c r="E21" s="417"/>
      <c r="F21" s="417"/>
      <c r="G21" s="422"/>
      <c r="H21" s="423"/>
      <c r="I21" s="422"/>
      <c r="J21" s="423"/>
      <c r="K21" s="386"/>
      <c r="L21" s="388"/>
      <c r="M21" s="431"/>
    </row>
    <row r="22" spans="1:14" ht="21" customHeight="1">
      <c r="A22" s="49"/>
      <c r="B22" s="175"/>
      <c r="C22" s="161">
        <v>1</v>
      </c>
      <c r="D22" s="105">
        <v>2</v>
      </c>
      <c r="E22" s="161">
        <v>3</v>
      </c>
      <c r="F22" s="161">
        <v>4</v>
      </c>
      <c r="G22" s="164">
        <v>5</v>
      </c>
      <c r="H22" s="165"/>
      <c r="I22" s="164">
        <v>6</v>
      </c>
      <c r="J22" s="165"/>
      <c r="K22" s="389">
        <v>7</v>
      </c>
      <c r="L22" s="391"/>
      <c r="M22" s="105">
        <v>8</v>
      </c>
    </row>
    <row r="23" spans="1:14" ht="15.75">
      <c r="A23" s="49"/>
      <c r="B23" s="168">
        <v>1</v>
      </c>
      <c r="C23" s="169"/>
      <c r="D23" s="169"/>
      <c r="E23" s="170"/>
      <c r="F23" s="154"/>
      <c r="G23" s="424"/>
      <c r="H23" s="425"/>
      <c r="I23" s="424"/>
      <c r="J23" s="425"/>
      <c r="K23" s="424"/>
      <c r="L23" s="425"/>
      <c r="M23" s="290">
        <f>IF(I23=0,0,K23/I23)</f>
        <v>0</v>
      </c>
      <c r="N23" s="16"/>
    </row>
    <row r="24" spans="1:14" ht="15.75">
      <c r="A24" s="49"/>
      <c r="B24" s="168">
        <v>2</v>
      </c>
      <c r="C24" s="169"/>
      <c r="D24" s="169"/>
      <c r="E24" s="170"/>
      <c r="F24" s="154"/>
      <c r="G24" s="424"/>
      <c r="H24" s="425"/>
      <c r="I24" s="424"/>
      <c r="J24" s="425"/>
      <c r="K24" s="424"/>
      <c r="L24" s="425"/>
      <c r="M24" s="290">
        <f t="shared" ref="M24:M27" si="0">IF(I24=0,0,K24/I24)</f>
        <v>0</v>
      </c>
      <c r="N24" s="16"/>
    </row>
    <row r="25" spans="1:14" ht="15.75">
      <c r="A25" s="49"/>
      <c r="B25" s="168">
        <v>3</v>
      </c>
      <c r="C25" s="169"/>
      <c r="D25" s="169"/>
      <c r="E25" s="170"/>
      <c r="F25" s="154"/>
      <c r="G25" s="424"/>
      <c r="H25" s="425"/>
      <c r="I25" s="424"/>
      <c r="J25" s="425"/>
      <c r="K25" s="424"/>
      <c r="L25" s="425"/>
      <c r="M25" s="290">
        <f t="shared" si="0"/>
        <v>0</v>
      </c>
      <c r="N25" s="16"/>
    </row>
    <row r="26" spans="1:14" ht="15.75">
      <c r="A26" s="49"/>
      <c r="B26" s="168" t="s">
        <v>65</v>
      </c>
      <c r="C26" s="169"/>
      <c r="D26" s="169"/>
      <c r="E26" s="170"/>
      <c r="F26" s="154"/>
      <c r="G26" s="424"/>
      <c r="H26" s="425"/>
      <c r="I26" s="424"/>
      <c r="J26" s="425"/>
      <c r="K26" s="424"/>
      <c r="L26" s="425"/>
      <c r="M26" s="290">
        <f t="shared" si="0"/>
        <v>0</v>
      </c>
      <c r="N26" s="16"/>
    </row>
    <row r="27" spans="1:14" ht="15.75">
      <c r="A27" s="49"/>
      <c r="B27" s="168" t="s">
        <v>64</v>
      </c>
      <c r="C27" s="171"/>
      <c r="D27" s="171"/>
      <c r="E27" s="170"/>
      <c r="F27" s="154"/>
      <c r="G27" s="424"/>
      <c r="H27" s="425"/>
      <c r="I27" s="424"/>
      <c r="J27" s="425"/>
      <c r="K27" s="424"/>
      <c r="L27" s="425"/>
      <c r="M27" s="290">
        <f t="shared" si="0"/>
        <v>0</v>
      </c>
      <c r="N27" s="16"/>
    </row>
    <row r="28" spans="1:14" ht="15.75">
      <c r="A28" s="49"/>
      <c r="B28" s="426" t="s">
        <v>74</v>
      </c>
      <c r="C28" s="427"/>
      <c r="D28" s="427"/>
      <c r="E28" s="427"/>
      <c r="F28" s="428"/>
      <c r="G28" s="429">
        <f>SUM(G23:H27)</f>
        <v>0</v>
      </c>
      <c r="H28" s="430"/>
      <c r="I28" s="429">
        <f>SUM(I23:J27)</f>
        <v>0</v>
      </c>
      <c r="J28" s="430"/>
      <c r="K28" s="429">
        <f>SUM(K23:L27)</f>
        <v>0</v>
      </c>
      <c r="L28" s="430"/>
      <c r="M28" s="252">
        <f>SUM(M23:M27)</f>
        <v>0</v>
      </c>
      <c r="N28" s="16"/>
    </row>
    <row r="29" spans="1:14" ht="15.7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4" ht="18.75">
      <c r="B30" s="49" t="s">
        <v>928</v>
      </c>
    </row>
    <row r="32" spans="1:14">
      <c r="B32" s="38"/>
      <c r="C32" s="38"/>
    </row>
  </sheetData>
  <customSheetViews>
    <customSheetView guid="{B1C57C27-B15D-44EF-9172-FD33E0A98246}" fitToPage="1" topLeftCell="A34">
      <selection activeCell="C28" sqref="C28:M28"/>
      <pageMargins left="0.70866141732283472" right="0.70866141732283472" top="0.74803149606299213" bottom="0.74803149606299213" header="0.31496062992125984" footer="0.31496062992125984"/>
      <pageSetup paperSize="9" scale="79" fitToHeight="0" orientation="landscape" r:id="rId1"/>
      <headerFooter>
        <oddHeader>&amp;L&amp;F &amp;A</oddHeader>
        <oddFooter>&amp;CStrona &amp;P z &amp;N</oddFooter>
      </headerFooter>
    </customSheetView>
    <customSheetView guid="{B0531593-309E-4573-BE7A-8428DA1E2816}" fitToPage="1" topLeftCell="C21">
      <selection activeCell="O32" sqref="O32"/>
      <pageMargins left="0.70866141732283472" right="0.70866141732283472" top="0.74803149606299213" bottom="0.74803149606299213" header="0.31496062992125984" footer="0.31496062992125984"/>
      <pageSetup paperSize="9" scale="79" fitToHeight="0" orientation="landscape" r:id="rId2"/>
      <headerFooter>
        <oddHeader>&amp;L&amp;F &amp;A</oddHeader>
        <oddFooter>&amp;CStrona &amp;P z &amp;N</oddFooter>
      </headerFooter>
    </customSheetView>
    <customSheetView guid="{1E2382C7-6FF2-440C-87F6-9FCD673688B6}" fitToPage="1" topLeftCell="A19">
      <selection activeCell="I41" sqref="I41"/>
      <pageMargins left="0.70866141732283472" right="0.70866141732283472" top="0.74803149606299213" bottom="0.74803149606299213" header="0.31496062992125984" footer="0.31496062992125984"/>
      <pageSetup paperSize="9" scale="79" fitToHeight="0" orientation="landscape" r:id="rId3"/>
      <headerFooter>
        <oddHeader>&amp;L&amp;F &amp;A</oddHeader>
        <oddFooter>&amp;CStrona &amp;P z &amp;N</oddFooter>
      </headerFooter>
    </customSheetView>
  </customSheetViews>
  <mergeCells count="61">
    <mergeCell ref="C6:C8"/>
    <mergeCell ref="I10:J10"/>
    <mergeCell ref="I12:J12"/>
    <mergeCell ref="F6:F8"/>
    <mergeCell ref="M6:M8"/>
    <mergeCell ref="G12:H12"/>
    <mergeCell ref="G6:H8"/>
    <mergeCell ref="K6:L8"/>
    <mergeCell ref="K10:L10"/>
    <mergeCell ref="K11:L11"/>
    <mergeCell ref="K12:L12"/>
    <mergeCell ref="G9:H9"/>
    <mergeCell ref="K13:L13"/>
    <mergeCell ref="K14:L14"/>
    <mergeCell ref="D6:D8"/>
    <mergeCell ref="E6:E8"/>
    <mergeCell ref="G10:H10"/>
    <mergeCell ref="G14:H14"/>
    <mergeCell ref="G13:H13"/>
    <mergeCell ref="I14:J14"/>
    <mergeCell ref="I13:J13"/>
    <mergeCell ref="D19:D21"/>
    <mergeCell ref="F19:F21"/>
    <mergeCell ref="K25:L25"/>
    <mergeCell ref="K24:L24"/>
    <mergeCell ref="K26:L26"/>
    <mergeCell ref="I24:J24"/>
    <mergeCell ref="I23:J23"/>
    <mergeCell ref="K23:L23"/>
    <mergeCell ref="K15:L15"/>
    <mergeCell ref="B28:F28"/>
    <mergeCell ref="K19:L21"/>
    <mergeCell ref="G25:H25"/>
    <mergeCell ref="G26:H26"/>
    <mergeCell ref="G27:H27"/>
    <mergeCell ref="G28:H28"/>
    <mergeCell ref="I28:J28"/>
    <mergeCell ref="K27:L27"/>
    <mergeCell ref="K28:L28"/>
    <mergeCell ref="I25:J25"/>
    <mergeCell ref="I26:J26"/>
    <mergeCell ref="I27:J27"/>
    <mergeCell ref="K22:L22"/>
    <mergeCell ref="G24:H24"/>
    <mergeCell ref="G23:H23"/>
    <mergeCell ref="B2:M2"/>
    <mergeCell ref="B4:M4"/>
    <mergeCell ref="B17:M17"/>
    <mergeCell ref="B6:B8"/>
    <mergeCell ref="G19:H21"/>
    <mergeCell ref="I19:J21"/>
    <mergeCell ref="I6:J8"/>
    <mergeCell ref="I11:J11"/>
    <mergeCell ref="G11:H11"/>
    <mergeCell ref="B15:F15"/>
    <mergeCell ref="B19:B21"/>
    <mergeCell ref="C19:C21"/>
    <mergeCell ref="G15:H15"/>
    <mergeCell ref="E19:E21"/>
    <mergeCell ref="M19:M21"/>
    <mergeCell ref="I15:J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8" fitToHeight="0" orientation="landscape" r:id="rId4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3"/>
  <sheetViews>
    <sheetView zoomScaleNormal="100" workbookViewId="0">
      <selection activeCell="H31" sqref="H31:H32"/>
    </sheetView>
  </sheetViews>
  <sheetFormatPr defaultRowHeight="15.75"/>
  <cols>
    <col min="1" max="1" width="2.625" style="49" customWidth="1"/>
    <col min="2" max="2" width="4.625" style="49" customWidth="1"/>
    <col min="3" max="3" width="11.875" style="49" customWidth="1"/>
    <col min="4" max="4" width="15.25" style="49" customWidth="1"/>
    <col min="5" max="5" width="14.375" style="49" customWidth="1"/>
    <col min="6" max="12" width="12.625" style="49" customWidth="1"/>
    <col min="13" max="13" width="13.625" style="49" customWidth="1"/>
    <col min="14" max="16384" width="9" style="49"/>
  </cols>
  <sheetData>
    <row r="1" spans="2:13" ht="15" customHeight="1">
      <c r="F1" s="103"/>
    </row>
    <row r="2" spans="2:13" ht="57" customHeight="1">
      <c r="B2" s="393" t="s">
        <v>846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2:1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2:13" s="177" customFormat="1" ht="26.25" customHeight="1">
      <c r="B4" s="447" t="s">
        <v>786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2:13" ht="14.25" customHeight="1">
      <c r="F5" s="103"/>
    </row>
    <row r="6" spans="2:13" ht="14.25" customHeight="1">
      <c r="B6" s="436" t="s">
        <v>66</v>
      </c>
      <c r="C6" s="436" t="s">
        <v>733</v>
      </c>
      <c r="D6" s="436" t="s">
        <v>734</v>
      </c>
      <c r="E6" s="436" t="s">
        <v>76</v>
      </c>
      <c r="F6" s="418" t="s">
        <v>77</v>
      </c>
      <c r="G6" s="419"/>
      <c r="H6" s="418" t="s">
        <v>711</v>
      </c>
      <c r="I6" s="419"/>
      <c r="J6" s="436" t="s">
        <v>78</v>
      </c>
      <c r="K6" s="417" t="s">
        <v>86</v>
      </c>
      <c r="L6" s="417"/>
    </row>
    <row r="7" spans="2:13">
      <c r="B7" s="440"/>
      <c r="C7" s="440"/>
      <c r="D7" s="440"/>
      <c r="E7" s="440"/>
      <c r="F7" s="420"/>
      <c r="G7" s="421"/>
      <c r="H7" s="420"/>
      <c r="I7" s="421"/>
      <c r="J7" s="440"/>
      <c r="K7" s="417"/>
      <c r="L7" s="417"/>
    </row>
    <row r="8" spans="2:13" ht="36.75" customHeight="1">
      <c r="B8" s="441"/>
      <c r="C8" s="441"/>
      <c r="D8" s="441"/>
      <c r="E8" s="441"/>
      <c r="F8" s="422"/>
      <c r="G8" s="423"/>
      <c r="H8" s="422"/>
      <c r="I8" s="423"/>
      <c r="J8" s="441"/>
      <c r="K8" s="417"/>
      <c r="L8" s="417"/>
    </row>
    <row r="9" spans="2:13">
      <c r="B9" s="178">
        <v>1</v>
      </c>
      <c r="C9" s="137"/>
      <c r="D9" s="137"/>
      <c r="E9" s="154"/>
      <c r="F9" s="445"/>
      <c r="G9" s="446"/>
      <c r="H9" s="445"/>
      <c r="I9" s="446"/>
      <c r="J9" s="109"/>
      <c r="K9" s="444"/>
      <c r="L9" s="444"/>
    </row>
    <row r="10" spans="2:13">
      <c r="B10" s="178">
        <v>2</v>
      </c>
      <c r="C10" s="137"/>
      <c r="D10" s="137"/>
      <c r="E10" s="154"/>
      <c r="F10" s="445"/>
      <c r="G10" s="446"/>
      <c r="H10" s="445"/>
      <c r="I10" s="446"/>
      <c r="J10" s="109"/>
      <c r="K10" s="444"/>
      <c r="L10" s="444"/>
    </row>
    <row r="11" spans="2:13">
      <c r="B11" s="178">
        <v>3</v>
      </c>
      <c r="C11" s="137"/>
      <c r="D11" s="137"/>
      <c r="E11" s="154"/>
      <c r="F11" s="445"/>
      <c r="G11" s="446"/>
      <c r="H11" s="445"/>
      <c r="I11" s="446"/>
      <c r="J11" s="109"/>
      <c r="K11" s="444"/>
      <c r="L11" s="444"/>
    </row>
    <row r="12" spans="2:13">
      <c r="B12" s="178" t="s">
        <v>65</v>
      </c>
      <c r="C12" s="137"/>
      <c r="D12" s="137"/>
      <c r="E12" s="154"/>
      <c r="F12" s="445"/>
      <c r="G12" s="446"/>
      <c r="H12" s="445"/>
      <c r="I12" s="446"/>
      <c r="J12" s="109"/>
      <c r="K12" s="444"/>
      <c r="L12" s="444"/>
    </row>
    <row r="13" spans="2:13">
      <c r="B13" s="178" t="s">
        <v>64</v>
      </c>
      <c r="C13" s="137"/>
      <c r="D13" s="137"/>
      <c r="E13" s="154"/>
      <c r="F13" s="445"/>
      <c r="G13" s="446"/>
      <c r="H13" s="445"/>
      <c r="I13" s="446"/>
      <c r="J13" s="109"/>
      <c r="K13" s="444"/>
      <c r="L13" s="444"/>
    </row>
    <row r="16" spans="2:13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2:14">
      <c r="B17" s="179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2:14">
      <c r="B18" s="114"/>
      <c r="C18" s="114"/>
      <c r="D18" s="114"/>
      <c r="E18" s="114"/>
      <c r="F18" s="114"/>
      <c r="G18" s="64"/>
      <c r="H18" s="64"/>
      <c r="I18" s="64"/>
      <c r="J18" s="64"/>
      <c r="K18" s="64"/>
      <c r="L18" s="64"/>
      <c r="M18" s="64"/>
      <c r="N18" s="51"/>
    </row>
    <row r="19" spans="2:14">
      <c r="B19" s="114"/>
      <c r="C19" s="114"/>
      <c r="D19" s="114"/>
      <c r="E19" s="114"/>
      <c r="F19" s="114"/>
      <c r="G19" s="64"/>
      <c r="H19" s="180"/>
      <c r="I19" s="180"/>
      <c r="J19" s="180"/>
      <c r="K19" s="180"/>
      <c r="L19" s="180"/>
      <c r="M19" s="180"/>
      <c r="N19" s="51"/>
    </row>
    <row r="20" spans="2:14">
      <c r="B20" s="114"/>
      <c r="C20" s="114"/>
      <c r="D20" s="114"/>
      <c r="E20" s="114"/>
      <c r="F20" s="114"/>
      <c r="G20" s="64"/>
      <c r="H20" s="180"/>
      <c r="I20" s="180"/>
      <c r="J20" s="180"/>
      <c r="K20" s="180"/>
      <c r="L20" s="180"/>
      <c r="M20" s="180"/>
      <c r="N20" s="51"/>
    </row>
    <row r="21" spans="2:14">
      <c r="B21" s="114"/>
      <c r="C21" s="114"/>
      <c r="D21" s="114"/>
      <c r="E21" s="114"/>
      <c r="F21" s="114"/>
      <c r="G21" s="64"/>
      <c r="H21" s="180"/>
      <c r="I21" s="180"/>
      <c r="J21" s="180"/>
      <c r="K21" s="180"/>
      <c r="L21" s="180"/>
      <c r="M21" s="180"/>
      <c r="N21" s="51"/>
    </row>
    <row r="22" spans="2:14">
      <c r="B22" s="114"/>
      <c r="C22" s="114"/>
      <c r="D22" s="114"/>
      <c r="E22" s="114"/>
      <c r="F22" s="114"/>
      <c r="G22" s="64"/>
      <c r="H22" s="180"/>
      <c r="I22" s="180"/>
      <c r="J22" s="180"/>
      <c r="K22" s="180"/>
      <c r="L22" s="180"/>
      <c r="M22" s="180"/>
      <c r="N22" s="51"/>
    </row>
    <row r="23" spans="2:14">
      <c r="B23" s="114"/>
      <c r="C23" s="114"/>
      <c r="D23" s="114"/>
      <c r="E23" s="114"/>
      <c r="F23" s="114"/>
      <c r="G23" s="64"/>
      <c r="H23" s="180"/>
      <c r="I23" s="180"/>
      <c r="J23" s="180"/>
      <c r="K23" s="180"/>
      <c r="L23" s="180"/>
      <c r="M23" s="180"/>
      <c r="N23" s="51"/>
    </row>
    <row r="24" spans="2:14">
      <c r="B24" s="114"/>
      <c r="C24" s="114"/>
      <c r="D24" s="114"/>
      <c r="E24" s="114"/>
      <c r="F24" s="114"/>
      <c r="G24" s="64"/>
      <c r="H24" s="180"/>
      <c r="I24" s="180"/>
      <c r="J24" s="180"/>
      <c r="K24" s="180"/>
      <c r="L24" s="180"/>
      <c r="M24" s="180"/>
      <c r="N24" s="51"/>
    </row>
    <row r="25" spans="2:14">
      <c r="B25" s="114"/>
      <c r="C25" s="114"/>
      <c r="D25" s="114"/>
      <c r="E25" s="114"/>
      <c r="F25" s="114"/>
      <c r="G25" s="64"/>
      <c r="H25" s="180"/>
      <c r="I25" s="180"/>
      <c r="J25" s="180"/>
      <c r="K25" s="180"/>
      <c r="L25" s="180"/>
      <c r="M25" s="180"/>
      <c r="N25" s="51"/>
    </row>
    <row r="26" spans="2:14">
      <c r="B26" s="114"/>
      <c r="C26" s="114"/>
      <c r="D26" s="114"/>
      <c r="E26" s="114"/>
      <c r="F26" s="114"/>
      <c r="G26" s="64"/>
      <c r="H26" s="180"/>
      <c r="I26" s="180"/>
      <c r="J26" s="180"/>
      <c r="K26" s="180"/>
      <c r="L26" s="180"/>
      <c r="M26" s="180"/>
      <c r="N26" s="51"/>
    </row>
    <row r="27" spans="2:14">
      <c r="B27" s="114"/>
      <c r="C27" s="114"/>
      <c r="D27" s="114"/>
      <c r="E27" s="114"/>
      <c r="F27" s="114"/>
      <c r="G27" s="64"/>
      <c r="H27" s="180"/>
      <c r="I27" s="180"/>
      <c r="J27" s="180"/>
      <c r="K27" s="180"/>
      <c r="L27" s="180"/>
      <c r="M27" s="180"/>
      <c r="N27" s="51"/>
    </row>
    <row r="28" spans="2:14">
      <c r="B28" s="114"/>
      <c r="C28" s="114"/>
      <c r="D28" s="114"/>
      <c r="E28" s="114"/>
      <c r="F28" s="114"/>
      <c r="G28" s="64"/>
      <c r="H28" s="64"/>
      <c r="I28" s="64"/>
      <c r="J28" s="64"/>
      <c r="K28" s="64"/>
      <c r="L28" s="64"/>
      <c r="M28" s="64"/>
      <c r="N28" s="51"/>
    </row>
    <row r="29" spans="2:14">
      <c r="B29" s="114"/>
      <c r="C29" s="114"/>
      <c r="D29" s="114"/>
      <c r="E29" s="114"/>
      <c r="F29" s="114"/>
      <c r="G29" s="64"/>
      <c r="H29" s="64"/>
      <c r="I29" s="64"/>
      <c r="J29" s="64"/>
      <c r="K29" s="64"/>
      <c r="L29" s="64"/>
      <c r="M29" s="64"/>
      <c r="N29" s="51"/>
    </row>
    <row r="30" spans="2:14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2:14">
      <c r="B31" s="114"/>
      <c r="C31" s="114"/>
      <c r="D31" s="114"/>
      <c r="E31" s="64"/>
      <c r="F31" s="64"/>
      <c r="G31" s="64"/>
      <c r="H31" s="64"/>
      <c r="I31" s="64"/>
      <c r="J31" s="64"/>
      <c r="K31" s="64"/>
      <c r="L31" s="64"/>
      <c r="M31" s="64"/>
      <c r="N31" s="51"/>
    </row>
    <row r="32" spans="2:14">
      <c r="B32" s="114"/>
      <c r="C32" s="114"/>
      <c r="D32" s="114"/>
      <c r="E32" s="64"/>
      <c r="F32" s="64"/>
      <c r="G32" s="64"/>
      <c r="H32" s="180"/>
      <c r="I32" s="180"/>
      <c r="J32" s="180"/>
      <c r="K32" s="180"/>
      <c r="L32" s="180"/>
      <c r="M32" s="180"/>
      <c r="N32" s="51"/>
    </row>
    <row r="33" spans="2:14">
      <c r="B33" s="114"/>
      <c r="C33" s="114"/>
      <c r="D33" s="114"/>
      <c r="E33" s="64"/>
      <c r="F33" s="64"/>
      <c r="G33" s="64"/>
      <c r="H33" s="180"/>
      <c r="I33" s="180"/>
      <c r="J33" s="180"/>
      <c r="K33" s="180"/>
      <c r="L33" s="180"/>
      <c r="M33" s="180"/>
      <c r="N33" s="51"/>
    </row>
    <row r="34" spans="2:14">
      <c r="B34" s="114"/>
      <c r="C34" s="114"/>
      <c r="D34" s="114"/>
      <c r="E34" s="64"/>
      <c r="F34" s="64"/>
      <c r="G34" s="64"/>
      <c r="H34" s="180"/>
      <c r="I34" s="180"/>
      <c r="J34" s="180"/>
      <c r="K34" s="180"/>
      <c r="L34" s="180"/>
      <c r="M34" s="180"/>
      <c r="N34" s="51"/>
    </row>
    <row r="35" spans="2:14">
      <c r="B35" s="114"/>
      <c r="C35" s="114"/>
      <c r="D35" s="114"/>
      <c r="E35" s="64"/>
      <c r="F35" s="64"/>
      <c r="G35" s="64"/>
      <c r="H35" s="180"/>
      <c r="I35" s="180"/>
      <c r="J35" s="180"/>
      <c r="K35" s="180"/>
      <c r="L35" s="180"/>
      <c r="M35" s="180"/>
      <c r="N35" s="51"/>
    </row>
    <row r="36" spans="2:14">
      <c r="B36" s="114"/>
      <c r="C36" s="114"/>
      <c r="D36" s="114"/>
      <c r="E36" s="64"/>
      <c r="F36" s="64"/>
      <c r="G36" s="64"/>
      <c r="H36" s="180"/>
      <c r="I36" s="180"/>
      <c r="J36" s="180"/>
      <c r="K36" s="180"/>
      <c r="L36" s="180"/>
      <c r="M36" s="180"/>
      <c r="N36" s="51"/>
    </row>
    <row r="37" spans="2:14">
      <c r="B37" s="114"/>
      <c r="C37" s="114"/>
      <c r="D37" s="114"/>
      <c r="E37" s="64"/>
      <c r="F37" s="64"/>
      <c r="G37" s="64"/>
      <c r="H37" s="180"/>
      <c r="I37" s="180"/>
      <c r="J37" s="180"/>
      <c r="K37" s="180"/>
      <c r="L37" s="180"/>
      <c r="M37" s="180"/>
      <c r="N37" s="51"/>
    </row>
    <row r="38" spans="2:14">
      <c r="B38" s="114"/>
      <c r="C38" s="114"/>
      <c r="D38" s="114"/>
      <c r="E38" s="64"/>
      <c r="F38" s="64"/>
      <c r="G38" s="64"/>
      <c r="H38" s="180"/>
      <c r="I38" s="180"/>
      <c r="J38" s="180"/>
      <c r="K38" s="180"/>
      <c r="L38" s="180"/>
      <c r="M38" s="180"/>
      <c r="N38" s="51"/>
    </row>
    <row r="39" spans="2:14">
      <c r="B39" s="114"/>
      <c r="C39" s="114"/>
      <c r="D39" s="114"/>
      <c r="E39" s="64"/>
      <c r="F39" s="64"/>
      <c r="G39" s="64"/>
      <c r="H39" s="180"/>
      <c r="I39" s="180"/>
      <c r="J39" s="180"/>
      <c r="K39" s="180"/>
      <c r="L39" s="180"/>
      <c r="M39" s="180"/>
      <c r="N39" s="51"/>
    </row>
    <row r="40" spans="2:14">
      <c r="B40" s="114"/>
      <c r="C40" s="114"/>
      <c r="D40" s="114"/>
      <c r="E40" s="64"/>
      <c r="F40" s="64"/>
      <c r="G40" s="64"/>
      <c r="H40" s="180"/>
      <c r="I40" s="180"/>
      <c r="J40" s="180"/>
      <c r="K40" s="180"/>
      <c r="L40" s="180"/>
      <c r="M40" s="180"/>
      <c r="N40" s="51"/>
    </row>
    <row r="41" spans="2:14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</row>
    <row r="42" spans="2:14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</row>
    <row r="43" spans="2:1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</row>
  </sheetData>
  <customSheetViews>
    <customSheetView guid="{B1C57C27-B15D-44EF-9172-FD33E0A98246}" fitToPage="1" topLeftCell="A10">
      <selection activeCell="C17" sqref="C17:C19"/>
      <pageMargins left="0.19685039370078741" right="0.19685039370078741" top="0.74803149606299213" bottom="0.74803149606299213" header="0.31496062992125984" footer="0.31496062992125984"/>
      <pageSetup paperSize="9" scale="85" orientation="landscape" r:id="rId1"/>
      <headerFooter>
        <oddHeader>&amp;L&amp;F &amp;A</oddHeader>
        <oddFooter>&amp;CStrona &amp;P z &amp;N</oddFooter>
      </headerFooter>
    </customSheetView>
    <customSheetView guid="{B0531593-309E-4573-BE7A-8428DA1E2816}" fitToPage="1" topLeftCell="A16">
      <selection activeCell="N13" sqref="N13"/>
      <pageMargins left="0.19685039370078741" right="0.19685039370078741" top="0.74803149606299213" bottom="0.74803149606299213" header="0.31496062992125984" footer="0.31496062992125984"/>
      <pageSetup paperSize="9" scale="85" orientation="landscape" r:id="rId2"/>
      <headerFooter>
        <oddHeader>&amp;L&amp;F &amp;A</oddHeader>
        <oddFooter>&amp;CStrona &amp;P z &amp;N</oddFooter>
      </headerFooter>
    </customSheetView>
    <customSheetView guid="{1E2382C7-6FF2-440C-87F6-9FCD673688B6}" fitToPage="1" topLeftCell="A10">
      <selection activeCell="C17" sqref="C17:C19"/>
      <pageMargins left="0.19685039370078741" right="0.19685039370078741" top="0.74803149606299213" bottom="0.74803149606299213" header="0.31496062992125984" footer="0.31496062992125984"/>
      <pageSetup paperSize="9" scale="85" orientation="landscape" r:id="rId3"/>
      <headerFooter>
        <oddHeader>&amp;L&amp;F &amp;A</oddHeader>
        <oddFooter>&amp;CStrona &amp;P z &amp;N</oddFooter>
      </headerFooter>
    </customSheetView>
  </customSheetViews>
  <mergeCells count="25">
    <mergeCell ref="B4:L4"/>
    <mergeCell ref="B2:L2"/>
    <mergeCell ref="K6:L8"/>
    <mergeCell ref="H6:I8"/>
    <mergeCell ref="C6:C8"/>
    <mergeCell ref="D6:D8"/>
    <mergeCell ref="J6:J8"/>
    <mergeCell ref="E6:E8"/>
    <mergeCell ref="F6:G8"/>
    <mergeCell ref="B6:B8"/>
    <mergeCell ref="K13:L13"/>
    <mergeCell ref="K9:L9"/>
    <mergeCell ref="K10:L10"/>
    <mergeCell ref="K11:L11"/>
    <mergeCell ref="F13:G13"/>
    <mergeCell ref="K12:L12"/>
    <mergeCell ref="H9:I9"/>
    <mergeCell ref="H10:I10"/>
    <mergeCell ref="H13:I13"/>
    <mergeCell ref="F9:G9"/>
    <mergeCell ref="F10:G10"/>
    <mergeCell ref="F11:G11"/>
    <mergeCell ref="H12:I12"/>
    <mergeCell ref="F12:G12"/>
    <mergeCell ref="H11:I11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25" orientation="landscape" r:id="rId4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zoomScale="80" zoomScaleNormal="80" zoomScalePageLayoutView="19" workbookViewId="0">
      <selection activeCell="I97" sqref="I97"/>
    </sheetView>
  </sheetViews>
  <sheetFormatPr defaultRowHeight="15.75"/>
  <cols>
    <col min="1" max="1" width="1.75" style="150" customWidth="1"/>
    <col min="2" max="2" width="6" style="150" customWidth="1"/>
    <col min="3" max="3" width="17.125" style="150" customWidth="1"/>
    <col min="4" max="4" width="16.125" style="150" customWidth="1"/>
    <col min="5" max="5" width="12.625" style="150" customWidth="1"/>
    <col min="6" max="6" width="20" style="150" customWidth="1"/>
    <col min="7" max="7" width="32.875" style="150" customWidth="1"/>
    <col min="8" max="8" width="27.25" style="150" customWidth="1"/>
    <col min="9" max="10" width="16.375" style="150" customWidth="1"/>
    <col min="11" max="11" width="39.25" style="150" customWidth="1"/>
    <col min="12" max="12" width="19.625" style="150" customWidth="1"/>
    <col min="13" max="13" width="19.75" style="150" customWidth="1"/>
    <col min="14" max="14" width="15.5" style="150" customWidth="1"/>
    <col min="15" max="15" width="16.5" style="150" customWidth="1"/>
    <col min="16" max="16384" width="9" style="150"/>
  </cols>
  <sheetData>
    <row r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31.5" customHeight="1">
      <c r="A2" s="49"/>
      <c r="B2" s="455" t="s">
        <v>809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5" ht="33" customHeight="1">
      <c r="A4" s="49"/>
      <c r="B4" s="456" t="s">
        <v>787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ht="15" customHeight="1">
      <c r="A6" s="49"/>
      <c r="B6" s="364" t="s">
        <v>762</v>
      </c>
      <c r="C6" s="364"/>
      <c r="D6" s="364"/>
      <c r="E6" s="364"/>
      <c r="F6" s="364"/>
      <c r="G6" s="364"/>
      <c r="H6" s="364"/>
      <c r="I6" s="364"/>
      <c r="J6" s="364"/>
      <c r="K6" s="450"/>
      <c r="L6" s="469">
        <v>0</v>
      </c>
      <c r="M6" s="470"/>
    </row>
    <row r="7" spans="1:15" ht="15" customHeight="1">
      <c r="A7" s="4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81"/>
      <c r="M7" s="181"/>
    </row>
    <row r="8" spans="1:15" ht="15" customHeight="1">
      <c r="A8" s="49"/>
      <c r="B8" s="474" t="s">
        <v>768</v>
      </c>
      <c r="C8" s="474"/>
      <c r="D8" s="474"/>
      <c r="E8" s="474"/>
      <c r="F8" s="474"/>
      <c r="G8" s="474"/>
      <c r="H8" s="474"/>
      <c r="I8" s="474"/>
      <c r="J8" s="474"/>
      <c r="K8" s="475"/>
      <c r="L8" s="469">
        <v>0</v>
      </c>
      <c r="M8" s="470"/>
    </row>
    <row r="9" spans="1:15">
      <c r="A9" s="49"/>
      <c r="B9" s="182" t="s">
        <v>763</v>
      </c>
      <c r="C9" s="182"/>
      <c r="D9" s="182"/>
      <c r="E9" s="182"/>
      <c r="F9" s="182"/>
      <c r="G9" s="182"/>
      <c r="H9" s="182"/>
      <c r="I9" s="182"/>
      <c r="J9" s="182"/>
      <c r="K9" s="183"/>
      <c r="L9" s="434">
        <v>0</v>
      </c>
      <c r="M9" s="435"/>
    </row>
    <row r="10" spans="1:15">
      <c r="A10" s="49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49"/>
      <c r="M10" s="49"/>
    </row>
    <row r="11" spans="1:15" ht="15" customHeight="1">
      <c r="A11" s="49"/>
      <c r="B11" s="474" t="s">
        <v>800</v>
      </c>
      <c r="C11" s="474"/>
      <c r="D11" s="474"/>
      <c r="E11" s="474"/>
      <c r="F11" s="474"/>
      <c r="G11" s="474"/>
      <c r="H11" s="474"/>
      <c r="I11" s="474"/>
      <c r="J11" s="474"/>
      <c r="K11" s="475"/>
      <c r="L11" s="469">
        <v>0</v>
      </c>
      <c r="M11" s="470"/>
    </row>
    <row r="12" spans="1:15">
      <c r="A12" s="49"/>
      <c r="B12" s="478" t="s">
        <v>763</v>
      </c>
      <c r="C12" s="478"/>
      <c r="D12" s="478"/>
      <c r="E12" s="478"/>
      <c r="F12" s="478"/>
      <c r="G12" s="478"/>
      <c r="H12" s="478"/>
      <c r="I12" s="478"/>
      <c r="J12" s="478"/>
      <c r="K12" s="479"/>
      <c r="L12" s="469">
        <v>0</v>
      </c>
      <c r="M12" s="470"/>
    </row>
    <row r="13" spans="1: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5" ht="15" customHeight="1">
      <c r="A14" s="49"/>
      <c r="B14" s="364" t="s">
        <v>750</v>
      </c>
      <c r="C14" s="364"/>
      <c r="D14" s="364"/>
      <c r="E14" s="364"/>
      <c r="F14" s="364"/>
      <c r="G14" s="364"/>
      <c r="H14" s="364"/>
      <c r="I14" s="364"/>
      <c r="J14" s="364"/>
      <c r="K14" s="450"/>
      <c r="L14" s="434">
        <v>0</v>
      </c>
      <c r="M14" s="435"/>
    </row>
    <row r="15" spans="1: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5" ht="15" customHeight="1">
      <c r="A16" s="49"/>
      <c r="B16" s="364" t="s">
        <v>751</v>
      </c>
      <c r="C16" s="364"/>
      <c r="D16" s="364"/>
      <c r="E16" s="364"/>
      <c r="F16" s="364"/>
      <c r="G16" s="364"/>
      <c r="H16" s="364"/>
      <c r="I16" s="364"/>
      <c r="J16" s="364"/>
      <c r="K16" s="450"/>
      <c r="L16" s="476">
        <f>L6-L9-L12-L14</f>
        <v>0</v>
      </c>
      <c r="M16" s="477"/>
    </row>
    <row r="17" spans="1:20">
      <c r="A17" s="4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81"/>
      <c r="M17" s="181"/>
      <c r="O17" s="49"/>
    </row>
    <row r="18" spans="1:20" ht="15" customHeight="1">
      <c r="A18" s="49"/>
      <c r="B18" s="364" t="s">
        <v>764</v>
      </c>
      <c r="C18" s="364"/>
      <c r="D18" s="364"/>
      <c r="E18" s="364"/>
      <c r="F18" s="364"/>
      <c r="G18" s="364"/>
      <c r="H18" s="364"/>
      <c r="I18" s="364"/>
      <c r="J18" s="364"/>
      <c r="K18" s="450"/>
      <c r="L18" s="469">
        <v>0</v>
      </c>
      <c r="M18" s="470"/>
    </row>
    <row r="19" spans="1:20">
      <c r="A19" s="49"/>
      <c r="B19" s="119"/>
      <c r="C19" s="119"/>
      <c r="D19" s="119"/>
      <c r="E19" s="119"/>
      <c r="F19" s="119"/>
      <c r="G19" s="119"/>
      <c r="H19" s="119"/>
      <c r="I19" s="119"/>
      <c r="J19" s="49"/>
      <c r="K19" s="49"/>
      <c r="L19" s="49"/>
      <c r="M19" s="49"/>
    </row>
    <row r="20" spans="1:20" ht="18" customHeight="1">
      <c r="A20" s="49"/>
      <c r="B20" s="483" t="s">
        <v>921</v>
      </c>
      <c r="C20" s="483"/>
      <c r="D20" s="483"/>
      <c r="E20" s="483"/>
      <c r="F20" s="483"/>
      <c r="G20" s="483"/>
      <c r="H20" s="483"/>
      <c r="I20" s="483"/>
      <c r="J20" s="483"/>
      <c r="K20" s="484"/>
      <c r="L20" s="471">
        <f>ROUNDDOWN(L18/4,2)</f>
        <v>0</v>
      </c>
      <c r="M20" s="472"/>
      <c r="N20" s="266"/>
    </row>
    <row r="21" spans="1:20">
      <c r="A21" s="49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84"/>
      <c r="M21" s="184"/>
    </row>
    <row r="22" spans="1:20" ht="15.75" customHeight="1">
      <c r="A22" s="49"/>
      <c r="B22" s="482" t="s">
        <v>752</v>
      </c>
      <c r="C22" s="482"/>
      <c r="D22" s="482"/>
      <c r="E22" s="482"/>
      <c r="F22" s="482"/>
      <c r="G22" s="482"/>
      <c r="H22" s="482"/>
      <c r="I22" s="482"/>
      <c r="J22" s="482"/>
      <c r="K22" s="462"/>
      <c r="L22" s="465">
        <v>0</v>
      </c>
      <c r="M22" s="466"/>
    </row>
    <row r="23" spans="1:20">
      <c r="A23" s="49"/>
      <c r="B23" s="119"/>
      <c r="C23" s="119"/>
      <c r="D23" s="119"/>
      <c r="E23" s="119"/>
      <c r="F23" s="119"/>
      <c r="G23" s="119"/>
      <c r="H23" s="119"/>
      <c r="I23" s="119"/>
      <c r="J23" s="49"/>
      <c r="K23" s="49"/>
      <c r="L23" s="49"/>
      <c r="M23" s="49"/>
    </row>
    <row r="24" spans="1:20" ht="15.75" customHeight="1">
      <c r="A24" s="49"/>
      <c r="B24" s="482" t="s">
        <v>753</v>
      </c>
      <c r="C24" s="482"/>
      <c r="D24" s="482"/>
      <c r="E24" s="482"/>
      <c r="F24" s="482"/>
      <c r="G24" s="482"/>
      <c r="H24" s="482"/>
      <c r="I24" s="482"/>
      <c r="J24" s="482"/>
      <c r="K24" s="462"/>
      <c r="L24" s="471">
        <f>L20+L22</f>
        <v>0</v>
      </c>
      <c r="M24" s="472"/>
    </row>
    <row r="25" spans="1:20">
      <c r="A25" s="49"/>
      <c r="B25" s="119"/>
      <c r="C25" s="119"/>
      <c r="D25" s="119"/>
      <c r="E25" s="119"/>
      <c r="F25" s="119"/>
      <c r="G25" s="119"/>
      <c r="H25" s="119"/>
      <c r="I25" s="119"/>
      <c r="J25" s="119"/>
      <c r="K25" s="120"/>
      <c r="L25" s="184"/>
      <c r="M25" s="184"/>
    </row>
    <row r="26" spans="1:20" ht="18.75" customHeight="1">
      <c r="A26" s="49"/>
      <c r="B26" s="364" t="s">
        <v>881</v>
      </c>
      <c r="C26" s="364"/>
      <c r="D26" s="364"/>
      <c r="E26" s="364"/>
      <c r="F26" s="364"/>
      <c r="G26" s="364"/>
      <c r="H26" s="364"/>
      <c r="I26" s="364"/>
      <c r="J26" s="364"/>
      <c r="K26" s="450"/>
      <c r="L26" s="467" t="s">
        <v>83</v>
      </c>
      <c r="M26" s="468"/>
    </row>
    <row r="27" spans="1:20" ht="15" customHeight="1">
      <c r="A27" s="49"/>
      <c r="L27" s="181"/>
      <c r="M27" s="185"/>
    </row>
    <row r="28" spans="1:20" ht="33" customHeight="1">
      <c r="A28" s="49"/>
      <c r="B28" s="457" t="s">
        <v>887</v>
      </c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</row>
    <row r="29" spans="1:20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64"/>
    </row>
    <row r="30" spans="1:20" ht="15" customHeight="1">
      <c r="A30" s="49"/>
      <c r="B30" s="365" t="s">
        <v>770</v>
      </c>
      <c r="C30" s="365"/>
      <c r="D30" s="365"/>
      <c r="E30" s="365"/>
      <c r="F30" s="365"/>
      <c r="G30" s="365"/>
      <c r="H30" s="365"/>
      <c r="I30" s="365"/>
      <c r="J30" s="365"/>
      <c r="K30" s="450"/>
      <c r="L30" s="459"/>
      <c r="M30" s="460"/>
      <c r="O30" s="473"/>
      <c r="P30" s="473"/>
      <c r="R30" s="186"/>
      <c r="T30" s="186"/>
    </row>
    <row r="31" spans="1:20" ht="15" customHeight="1">
      <c r="A31" s="4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87"/>
      <c r="M31" s="187"/>
      <c r="O31" s="188"/>
      <c r="P31" s="188"/>
      <c r="R31" s="186"/>
      <c r="T31" s="186"/>
    </row>
    <row r="32" spans="1:20" ht="33.75" customHeight="1">
      <c r="A32" s="49"/>
      <c r="B32" s="365" t="s">
        <v>902</v>
      </c>
      <c r="C32" s="365"/>
      <c r="D32" s="365"/>
      <c r="E32" s="365"/>
      <c r="F32" s="365"/>
      <c r="G32" s="365"/>
      <c r="H32" s="365"/>
      <c r="I32" s="365"/>
      <c r="J32" s="365"/>
      <c r="K32" s="450"/>
      <c r="L32" s="459"/>
      <c r="M32" s="460"/>
      <c r="O32" s="188"/>
      <c r="P32" s="188"/>
      <c r="R32" s="186"/>
      <c r="T32" s="186"/>
    </row>
    <row r="33" spans="1:20" ht="15" customHeight="1">
      <c r="A33" s="4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87"/>
      <c r="M33" s="187"/>
      <c r="O33" s="188"/>
      <c r="P33" s="188"/>
      <c r="R33" s="186"/>
      <c r="T33" s="186"/>
    </row>
    <row r="34" spans="1:20" ht="30" customHeight="1">
      <c r="A34" s="49"/>
      <c r="B34" s="365" t="s">
        <v>903</v>
      </c>
      <c r="C34" s="365"/>
      <c r="D34" s="365"/>
      <c r="E34" s="365"/>
      <c r="F34" s="365"/>
      <c r="G34" s="365"/>
      <c r="H34" s="365"/>
      <c r="I34" s="365"/>
      <c r="J34" s="365"/>
      <c r="K34" s="450"/>
      <c r="L34" s="459"/>
      <c r="M34" s="460"/>
      <c r="O34" s="188"/>
      <c r="P34" s="188"/>
      <c r="R34" s="186"/>
      <c r="T34" s="186"/>
    </row>
    <row r="35" spans="1:20">
      <c r="A35" s="4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87"/>
      <c r="M35" s="187"/>
      <c r="O35" s="188"/>
      <c r="P35" s="188"/>
      <c r="R35" s="186"/>
      <c r="T35" s="186"/>
    </row>
    <row r="36" spans="1:20" ht="16.5" customHeight="1">
      <c r="B36" s="365" t="s">
        <v>769</v>
      </c>
      <c r="C36" s="365"/>
      <c r="D36" s="365"/>
      <c r="E36" s="365"/>
      <c r="F36" s="365"/>
      <c r="G36" s="365"/>
      <c r="H36" s="365"/>
      <c r="I36" s="365"/>
      <c r="J36" s="365"/>
      <c r="K36" s="450"/>
      <c r="L36" s="463">
        <f>L30+L32+L34</f>
        <v>0</v>
      </c>
      <c r="M36" s="464"/>
    </row>
    <row r="37" spans="1:20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51"/>
    </row>
    <row r="38" spans="1:20" ht="15" customHeight="1">
      <c r="B38" s="461" t="s">
        <v>799</v>
      </c>
      <c r="C38" s="461"/>
      <c r="D38" s="461"/>
      <c r="E38" s="461"/>
      <c r="F38" s="461"/>
      <c r="G38" s="461"/>
      <c r="H38" s="461"/>
      <c r="I38" s="461"/>
      <c r="J38" s="461"/>
      <c r="K38" s="462"/>
      <c r="L38" s="480">
        <f>L24-L30*20.38-L32*20.38-L34*14.78</f>
        <v>0</v>
      </c>
      <c r="M38" s="481"/>
      <c r="N38" s="267"/>
    </row>
    <row r="39" spans="1:20">
      <c r="B39" s="119"/>
      <c r="C39" s="119"/>
      <c r="D39" s="119"/>
      <c r="E39" s="119"/>
      <c r="F39" s="119"/>
      <c r="G39" s="119"/>
      <c r="H39" s="119"/>
      <c r="I39" s="119"/>
      <c r="J39" s="49"/>
      <c r="K39" s="49"/>
      <c r="L39" s="189"/>
    </row>
    <row r="40" spans="1:20" ht="46.5" customHeight="1">
      <c r="B40" s="458" t="s">
        <v>922</v>
      </c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</row>
    <row r="41" spans="1:20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20" ht="143.25" customHeight="1">
      <c r="B42" s="106" t="s">
        <v>66</v>
      </c>
      <c r="C42" s="225" t="s">
        <v>904</v>
      </c>
      <c r="D42" s="106" t="s">
        <v>81</v>
      </c>
      <c r="E42" s="454" t="s">
        <v>49</v>
      </c>
      <c r="F42" s="428"/>
      <c r="G42" s="105" t="s">
        <v>32</v>
      </c>
      <c r="H42" s="190" t="s">
        <v>735</v>
      </c>
      <c r="I42" s="225" t="s">
        <v>905</v>
      </c>
      <c r="J42" s="105" t="s">
        <v>906</v>
      </c>
      <c r="K42" s="105" t="s">
        <v>907</v>
      </c>
      <c r="L42" s="190" t="s">
        <v>830</v>
      </c>
      <c r="M42" s="190" t="s">
        <v>831</v>
      </c>
      <c r="N42" s="190" t="s">
        <v>832</v>
      </c>
      <c r="O42" s="190" t="s">
        <v>833</v>
      </c>
    </row>
    <row r="43" spans="1:20" ht="31.5" customHeight="1">
      <c r="B43" s="223">
        <v>1</v>
      </c>
      <c r="C43" s="284" t="s">
        <v>59</v>
      </c>
      <c r="D43" s="286" t="str">
        <f t="array" ref="D43">LOOKUP($C43,Instalacje,NrKPRU)</f>
        <v>-</v>
      </c>
      <c r="E43" s="448" t="str">
        <f>LOOKUP($C43,Instalacje,Arkusz2!$C$8:$C$182)</f>
        <v>-</v>
      </c>
      <c r="F43" s="449"/>
      <c r="G43" s="287" t="str">
        <f t="array" ref="G43">LOOKUP($C43,Instalacje,Arkusz2!$D$8:$D$182)</f>
        <v>-</v>
      </c>
      <c r="H43" s="287" t="str">
        <f t="array" ref="H43">LOOKUP($C43,Instalacje,Arkusz2!$E$8:$E$182)</f>
        <v>-</v>
      </c>
      <c r="I43" s="261">
        <f>IF('A_Dane ogólne'!K$8="2013",LOOKUP($C43,Instalacje,Arkusz2!$F$8:$F$182),IF('A_Dane ogólne'!K$8="2014",LOOKUP($C43,Instalacje,Arkusz2!$G$8:$G$182),IF('A_Dane ogólne'!K$8="2015",LOOKUP($C43,Instalacje,Arkusz2!$H$8:$H$182),IF('A_Dane ogólne'!K$8="2016",LOOKUP($C43,Instalacje,Arkusz2!$I$8:$I$182),IF('A_Dane ogólne'!K$8="2017",LOOKUP($C43,Instalacje,Arkusz2!$J$8:$J$182),IF('A_Dane ogólne'!K$8="2018",LOOKUP($C43,Instalacje,Arkusz2!$K$8:$K$182),IF('A_Dane ogólne'!K$8="2019",LOOKUP($C43,Instalacje,Arkusz2!$L$8:$L$182),IF('A_Dane ogólne'!K$8="2020",LOOKUP($C43,Instalacje,Arkusz2!$M$8:$M$182),0))))))))</f>
        <v>0</v>
      </c>
      <c r="J43" s="192"/>
      <c r="K43" s="192"/>
      <c r="L43" s="261">
        <f>I43+J43+K43</f>
        <v>0</v>
      </c>
      <c r="M43" s="192"/>
      <c r="N43" s="192"/>
      <c r="O43" s="193">
        <f>M43+N43</f>
        <v>0</v>
      </c>
      <c r="P43" s="267"/>
    </row>
    <row r="44" spans="1:20" ht="31.5" customHeight="1">
      <c r="B44" s="223">
        <v>2</v>
      </c>
      <c r="C44" s="284" t="s">
        <v>59</v>
      </c>
      <c r="D44" s="286" t="str">
        <f t="array" ref="D44">LOOKUP($C44,Instalacje,NrKPRU)</f>
        <v>-</v>
      </c>
      <c r="E44" s="448" t="str">
        <f>LOOKUP($C44,Instalacje,Arkusz2!$C$8:$C$182)</f>
        <v>-</v>
      </c>
      <c r="F44" s="449"/>
      <c r="G44" s="287" t="str">
        <f t="array" ref="G44">LOOKUP($C44,Instalacje,Arkusz2!$D$8:$D$182)</f>
        <v>-</v>
      </c>
      <c r="H44" s="287" t="str">
        <f t="array" ref="H44">LOOKUP($C44,Instalacje,Arkusz2!$E$8:$E$182)</f>
        <v>-</v>
      </c>
      <c r="I44" s="261">
        <f>IF('A_Dane ogólne'!K$8="2013",LOOKUP($C44,Instalacje,Arkusz2!$F$8:$F$182),IF('A_Dane ogólne'!K$8="2014",LOOKUP($C44,Instalacje,Arkusz2!$G$8:$G$182),IF('A_Dane ogólne'!K$8="2015",LOOKUP($C44,Instalacje,Arkusz2!$H$8:$H$182),IF('A_Dane ogólne'!K$8="2016",LOOKUP($C44,Instalacje,Arkusz2!$I$8:$I$182),IF('A_Dane ogólne'!K$8="2017",LOOKUP($C44,Instalacje,Arkusz2!$J$8:$J$182),IF('A_Dane ogólne'!K$8="2018",LOOKUP($C44,Instalacje,Arkusz2!$K$8:$K$182),IF('A_Dane ogólne'!K$8="2019",LOOKUP($C44,Instalacje,Arkusz2!$L$8:$L$182),IF('A_Dane ogólne'!K$8="2020",LOOKUP($C44,Instalacje,Arkusz2!$M$8:$M$182),0))))))))</f>
        <v>0</v>
      </c>
      <c r="J44" s="192"/>
      <c r="K44" s="192"/>
      <c r="L44" s="261">
        <f t="shared" ref="L44:L61" si="0">I44+J44+K44</f>
        <v>0</v>
      </c>
      <c r="M44" s="192"/>
      <c r="N44" s="192"/>
      <c r="O44" s="193">
        <f t="shared" ref="O44:O61" si="1">M44+N44</f>
        <v>0</v>
      </c>
      <c r="P44" s="267"/>
    </row>
    <row r="45" spans="1:20" ht="31.5" customHeight="1">
      <c r="B45" s="223">
        <v>3</v>
      </c>
      <c r="C45" s="284" t="s">
        <v>59</v>
      </c>
      <c r="D45" s="286" t="str">
        <f t="array" ref="D45">LOOKUP($C45,Instalacje,NrKPRU)</f>
        <v>-</v>
      </c>
      <c r="E45" s="448" t="str">
        <f>LOOKUP($C45,Instalacje,Arkusz2!$C$8:$C$182)</f>
        <v>-</v>
      </c>
      <c r="F45" s="449"/>
      <c r="G45" s="287" t="str">
        <f t="array" ref="G45">LOOKUP($C45,Instalacje,Arkusz2!$D$8:$D$182)</f>
        <v>-</v>
      </c>
      <c r="H45" s="287" t="str">
        <f t="array" ref="H45">LOOKUP($C45,Instalacje,Arkusz2!$E$8:$E$182)</f>
        <v>-</v>
      </c>
      <c r="I45" s="261">
        <f>IF('A_Dane ogólne'!K$8="2013",LOOKUP($C45,Instalacje,Arkusz2!$F$8:$F$182),IF('A_Dane ogólne'!K$8="2014",LOOKUP($C45,Instalacje,Arkusz2!$G$8:$G$182),IF('A_Dane ogólne'!K$8="2015",LOOKUP($C45,Instalacje,Arkusz2!$H$8:$H$182),IF('A_Dane ogólne'!K$8="2016",LOOKUP($C45,Instalacje,Arkusz2!$I$8:$I$182),IF('A_Dane ogólne'!K$8="2017",LOOKUP($C45,Instalacje,Arkusz2!$J$8:$J$182),IF('A_Dane ogólne'!K$8="2018",LOOKUP($C45,Instalacje,Arkusz2!$K$8:$K$182),IF('A_Dane ogólne'!K$8="2019",LOOKUP($C45,Instalacje,Arkusz2!$L$8:$L$182),IF('A_Dane ogólne'!K$8="2020",LOOKUP($C45,Instalacje,Arkusz2!$M$8:$M$182),0))))))))</f>
        <v>0</v>
      </c>
      <c r="J45" s="192"/>
      <c r="K45" s="192"/>
      <c r="L45" s="261">
        <f t="shared" si="0"/>
        <v>0</v>
      </c>
      <c r="M45" s="192"/>
      <c r="N45" s="192"/>
      <c r="O45" s="193">
        <f t="shared" si="1"/>
        <v>0</v>
      </c>
      <c r="P45" s="267"/>
    </row>
    <row r="46" spans="1:20" ht="31.5" customHeight="1">
      <c r="B46" s="223">
        <v>4</v>
      </c>
      <c r="C46" s="284" t="s">
        <v>59</v>
      </c>
      <c r="D46" s="286" t="str">
        <f t="array" ref="D46">LOOKUP($C46,Instalacje,NrKPRU)</f>
        <v>-</v>
      </c>
      <c r="E46" s="448" t="str">
        <f>LOOKUP($C46,Instalacje,Arkusz2!$C$8:$C$182)</f>
        <v>-</v>
      </c>
      <c r="F46" s="449"/>
      <c r="G46" s="287" t="str">
        <f t="array" ref="G46">LOOKUP($C46,Instalacje,Arkusz2!$D$8:$D$182)</f>
        <v>-</v>
      </c>
      <c r="H46" s="287" t="str">
        <f t="array" ref="H46">LOOKUP($C46,Instalacje,Arkusz2!$E$8:$E$182)</f>
        <v>-</v>
      </c>
      <c r="I46" s="261">
        <f>IF('A_Dane ogólne'!K$8="2013",LOOKUP($C46,Instalacje,Arkusz2!$F$8:$F$182),IF('A_Dane ogólne'!K$8="2014",LOOKUP($C46,Instalacje,Arkusz2!$G$8:$G$182),IF('A_Dane ogólne'!K$8="2015",LOOKUP($C46,Instalacje,Arkusz2!$H$8:$H$182),IF('A_Dane ogólne'!K$8="2016",LOOKUP($C46,Instalacje,Arkusz2!$I$8:$I$182),IF('A_Dane ogólne'!K$8="2017",LOOKUP($C46,Instalacje,Arkusz2!$J$8:$J$182),IF('A_Dane ogólne'!K$8="2018",LOOKUP($C46,Instalacje,Arkusz2!$K$8:$K$182),IF('A_Dane ogólne'!K$8="2019",LOOKUP($C46,Instalacje,Arkusz2!$L$8:$L$182),IF('A_Dane ogólne'!K$8="2020",LOOKUP($C46,Instalacje,Arkusz2!$M$8:$M$182),0))))))))</f>
        <v>0</v>
      </c>
      <c r="J46" s="192"/>
      <c r="K46" s="192"/>
      <c r="L46" s="261">
        <f t="shared" si="0"/>
        <v>0</v>
      </c>
      <c r="M46" s="192"/>
      <c r="N46" s="192"/>
      <c r="O46" s="193">
        <f t="shared" si="1"/>
        <v>0</v>
      </c>
      <c r="P46" s="267"/>
    </row>
    <row r="47" spans="1:20" ht="31.5" customHeight="1">
      <c r="B47" s="223">
        <v>5</v>
      </c>
      <c r="C47" s="284" t="s">
        <v>59</v>
      </c>
      <c r="D47" s="286" t="str">
        <f t="array" ref="D47">LOOKUP($C47,Instalacje,NrKPRU)</f>
        <v>-</v>
      </c>
      <c r="E47" s="448" t="str">
        <f>LOOKUP($C47,Instalacje,Arkusz2!$C$8:$C$182)</f>
        <v>-</v>
      </c>
      <c r="F47" s="449"/>
      <c r="G47" s="287" t="str">
        <f t="array" ref="G47">LOOKUP($C47,Instalacje,Arkusz2!$D$8:$D$182)</f>
        <v>-</v>
      </c>
      <c r="H47" s="287" t="str">
        <f t="array" ref="H47">LOOKUP($C47,Instalacje,Arkusz2!$E$8:$E$182)</f>
        <v>-</v>
      </c>
      <c r="I47" s="261">
        <f>IF('A_Dane ogólne'!K$8="2013",LOOKUP($C47,Instalacje,Arkusz2!$F$8:$F$182),IF('A_Dane ogólne'!K$8="2014",LOOKUP($C47,Instalacje,Arkusz2!$G$8:$G$182),IF('A_Dane ogólne'!K$8="2015",LOOKUP($C47,Instalacje,Arkusz2!$H$8:$H$182),IF('A_Dane ogólne'!K$8="2016",LOOKUP($C47,Instalacje,Arkusz2!$I$8:$I$182),IF('A_Dane ogólne'!K$8="2017",LOOKUP($C47,Instalacje,Arkusz2!$J$8:$J$182),IF('A_Dane ogólne'!K$8="2018",LOOKUP($C47,Instalacje,Arkusz2!$K$8:$K$182),IF('A_Dane ogólne'!K$8="2019",LOOKUP($C47,Instalacje,Arkusz2!$L$8:$L$182),IF('A_Dane ogólne'!K$8="2020",LOOKUP($C47,Instalacje,Arkusz2!$M$8:$M$182),0))))))))</f>
        <v>0</v>
      </c>
      <c r="J47" s="192"/>
      <c r="K47" s="192"/>
      <c r="L47" s="261">
        <f t="shared" si="0"/>
        <v>0</v>
      </c>
      <c r="M47" s="192"/>
      <c r="N47" s="192"/>
      <c r="O47" s="193">
        <f t="shared" si="1"/>
        <v>0</v>
      </c>
      <c r="P47" s="267"/>
    </row>
    <row r="48" spans="1:20" ht="31.5" customHeight="1">
      <c r="B48" s="223">
        <v>7</v>
      </c>
      <c r="C48" s="284" t="s">
        <v>59</v>
      </c>
      <c r="D48" s="286" t="str">
        <f t="array" ref="D48">LOOKUP($C48,Instalacje,NrKPRU)</f>
        <v>-</v>
      </c>
      <c r="E48" s="448" t="str">
        <f>LOOKUP($C48,Instalacje,Arkusz2!$C$8:$C$182)</f>
        <v>-</v>
      </c>
      <c r="F48" s="449"/>
      <c r="G48" s="287" t="str">
        <f t="array" ref="G48">LOOKUP($C48,Instalacje,Arkusz2!$D$8:$D$182)</f>
        <v>-</v>
      </c>
      <c r="H48" s="287" t="str">
        <f t="array" ref="H48">LOOKUP($C48,Instalacje,Arkusz2!$E$8:$E$182)</f>
        <v>-</v>
      </c>
      <c r="I48" s="261">
        <f>IF('A_Dane ogólne'!K$8="2013",LOOKUP($C48,Instalacje,Arkusz2!$F$8:$F$182),IF('A_Dane ogólne'!K$8="2014",LOOKUP($C48,Instalacje,Arkusz2!$G$8:$G$182),IF('A_Dane ogólne'!K$8="2015",LOOKUP($C48,Instalacje,Arkusz2!$H$8:$H$182),IF('A_Dane ogólne'!K$8="2016",LOOKUP($C48,Instalacje,Arkusz2!$I$8:$I$182),IF('A_Dane ogólne'!K$8="2017",LOOKUP($C48,Instalacje,Arkusz2!$J$8:$J$182),IF('A_Dane ogólne'!K$8="2018",LOOKUP($C48,Instalacje,Arkusz2!$K$8:$K$182),IF('A_Dane ogólne'!K$8="2019",LOOKUP($C48,Instalacje,Arkusz2!$L$8:$L$182),IF('A_Dane ogólne'!K$8="2020",LOOKUP($C48,Instalacje,Arkusz2!$M$8:$M$182),0))))))))</f>
        <v>0</v>
      </c>
      <c r="J48" s="192"/>
      <c r="K48" s="192"/>
      <c r="L48" s="261">
        <f t="shared" si="0"/>
        <v>0</v>
      </c>
      <c r="M48" s="192"/>
      <c r="N48" s="192"/>
      <c r="O48" s="193">
        <f t="shared" si="1"/>
        <v>0</v>
      </c>
      <c r="P48" s="267"/>
    </row>
    <row r="49" spans="2:16" ht="31.5" customHeight="1">
      <c r="B49" s="223">
        <v>8</v>
      </c>
      <c r="C49" s="284" t="s">
        <v>59</v>
      </c>
      <c r="D49" s="286" t="str">
        <f t="array" ref="D49">LOOKUP($C49,Instalacje,NrKPRU)</f>
        <v>-</v>
      </c>
      <c r="E49" s="448" t="str">
        <f>LOOKUP($C49,Instalacje,Arkusz2!$C$8:$C$182)</f>
        <v>-</v>
      </c>
      <c r="F49" s="449"/>
      <c r="G49" s="287" t="str">
        <f t="array" ref="G49">LOOKUP($C49,Instalacje,Arkusz2!$D$8:$D$182)</f>
        <v>-</v>
      </c>
      <c r="H49" s="287" t="str">
        <f t="array" ref="H49">LOOKUP($C49,Instalacje,Arkusz2!$E$8:$E$182)</f>
        <v>-</v>
      </c>
      <c r="I49" s="261">
        <f>IF('A_Dane ogólne'!K$8="2013",LOOKUP($C49,Instalacje,Arkusz2!$F$8:$F$182),IF('A_Dane ogólne'!K$8="2014",LOOKUP($C49,Instalacje,Arkusz2!$G$8:$G$182),IF('A_Dane ogólne'!K$8="2015",LOOKUP($C49,Instalacje,Arkusz2!$H$8:$H$182),IF('A_Dane ogólne'!K$8="2016",LOOKUP($C49,Instalacje,Arkusz2!$I$8:$I$182),IF('A_Dane ogólne'!K$8="2017",LOOKUP($C49,Instalacje,Arkusz2!$J$8:$J$182),IF('A_Dane ogólne'!K$8="2018",LOOKUP($C49,Instalacje,Arkusz2!$K$8:$K$182),IF('A_Dane ogólne'!K$8="2019",LOOKUP($C49,Instalacje,Arkusz2!$L$8:$L$182),IF('A_Dane ogólne'!K$8="2020",LOOKUP($C49,Instalacje,Arkusz2!$M$8:$M$182),0))))))))</f>
        <v>0</v>
      </c>
      <c r="J49" s="192"/>
      <c r="K49" s="192"/>
      <c r="L49" s="261">
        <f t="shared" si="0"/>
        <v>0</v>
      </c>
      <c r="M49" s="192"/>
      <c r="N49" s="192"/>
      <c r="O49" s="193">
        <f t="shared" si="1"/>
        <v>0</v>
      </c>
      <c r="P49" s="267"/>
    </row>
    <row r="50" spans="2:16" ht="31.5" customHeight="1">
      <c r="B50" s="223">
        <v>9</v>
      </c>
      <c r="C50" s="284" t="s">
        <v>59</v>
      </c>
      <c r="D50" s="286" t="str">
        <f t="array" ref="D50">LOOKUP($C50,Instalacje,NrKPRU)</f>
        <v>-</v>
      </c>
      <c r="E50" s="448" t="str">
        <f>LOOKUP($C50,Instalacje,Arkusz2!$C$8:$C$182)</f>
        <v>-</v>
      </c>
      <c r="F50" s="449"/>
      <c r="G50" s="287" t="str">
        <f t="array" ref="G50">LOOKUP($C50,Instalacje,Arkusz2!$D$8:$D$182)</f>
        <v>-</v>
      </c>
      <c r="H50" s="287" t="str">
        <f t="array" ref="H50">LOOKUP($C50,Instalacje,Arkusz2!$E$8:$E$182)</f>
        <v>-</v>
      </c>
      <c r="I50" s="261">
        <f>IF('A_Dane ogólne'!K$8="2013",LOOKUP($C50,Instalacje,Arkusz2!$F$8:$F$182),IF('A_Dane ogólne'!K$8="2014",LOOKUP($C50,Instalacje,Arkusz2!$G$8:$G$182),IF('A_Dane ogólne'!K$8="2015",LOOKUP($C50,Instalacje,Arkusz2!$H$8:$H$182),IF('A_Dane ogólne'!K$8="2016",LOOKUP($C50,Instalacje,Arkusz2!$I$8:$I$182),IF('A_Dane ogólne'!K$8="2017",LOOKUP($C50,Instalacje,Arkusz2!$J$8:$J$182),IF('A_Dane ogólne'!K$8="2018",LOOKUP($C50,Instalacje,Arkusz2!$K$8:$K$182),IF('A_Dane ogólne'!K$8="2019",LOOKUP($C50,Instalacje,Arkusz2!$L$8:$L$182),IF('A_Dane ogólne'!K$8="2020",LOOKUP($C50,Instalacje,Arkusz2!$M$8:$M$182),0))))))))</f>
        <v>0</v>
      </c>
      <c r="J50" s="192"/>
      <c r="K50" s="192"/>
      <c r="L50" s="261">
        <f t="shared" si="0"/>
        <v>0</v>
      </c>
      <c r="M50" s="192"/>
      <c r="N50" s="192"/>
      <c r="O50" s="193">
        <f t="shared" si="1"/>
        <v>0</v>
      </c>
      <c r="P50" s="267"/>
    </row>
    <row r="51" spans="2:16" ht="31.5" customHeight="1">
      <c r="B51" s="223">
        <v>10</v>
      </c>
      <c r="C51" s="284" t="s">
        <v>59</v>
      </c>
      <c r="D51" s="286" t="str">
        <f t="array" ref="D51">LOOKUP($C51,Instalacje,NrKPRU)</f>
        <v>-</v>
      </c>
      <c r="E51" s="448" t="str">
        <f>LOOKUP($C51,Instalacje,Arkusz2!$C$8:$C$182)</f>
        <v>-</v>
      </c>
      <c r="F51" s="449"/>
      <c r="G51" s="287" t="str">
        <f t="array" ref="G51">LOOKUP($C51,Instalacje,Arkusz2!$D$8:$D$182)</f>
        <v>-</v>
      </c>
      <c r="H51" s="287" t="str">
        <f t="array" ref="H51">LOOKUP($C51,Instalacje,Arkusz2!$E$8:$E$182)</f>
        <v>-</v>
      </c>
      <c r="I51" s="261">
        <f>IF('A_Dane ogólne'!K$8="2013",LOOKUP($C51,Instalacje,Arkusz2!$F$8:$F$182),IF('A_Dane ogólne'!K$8="2014",LOOKUP($C51,Instalacje,Arkusz2!$G$8:$G$182),IF('A_Dane ogólne'!K$8="2015",LOOKUP($C51,Instalacje,Arkusz2!$H$8:$H$182),IF('A_Dane ogólne'!K$8="2016",LOOKUP($C51,Instalacje,Arkusz2!$I$8:$I$182),IF('A_Dane ogólne'!K$8="2017",LOOKUP($C51,Instalacje,Arkusz2!$J$8:$J$182),IF('A_Dane ogólne'!K$8="2018",LOOKUP($C51,Instalacje,Arkusz2!$K$8:$K$182),IF('A_Dane ogólne'!K$8="2019",LOOKUP($C51,Instalacje,Arkusz2!$L$8:$L$182),IF('A_Dane ogólne'!K$8="2020",LOOKUP($C51,Instalacje,Arkusz2!$M$8:$M$182),0))))))))</f>
        <v>0</v>
      </c>
      <c r="J51" s="192"/>
      <c r="K51" s="192"/>
      <c r="L51" s="261">
        <f t="shared" si="0"/>
        <v>0</v>
      </c>
      <c r="M51" s="192"/>
      <c r="N51" s="192"/>
      <c r="O51" s="193">
        <f t="shared" si="1"/>
        <v>0</v>
      </c>
      <c r="P51" s="267"/>
    </row>
    <row r="52" spans="2:16" ht="31.5" customHeight="1">
      <c r="B52" s="223">
        <v>11</v>
      </c>
      <c r="C52" s="284" t="s">
        <v>59</v>
      </c>
      <c r="D52" s="286" t="str">
        <f t="array" ref="D52">LOOKUP($C52,Instalacje,NrKPRU)</f>
        <v>-</v>
      </c>
      <c r="E52" s="448" t="str">
        <f>LOOKUP($C52,Instalacje,Arkusz2!$C$8:$C$182)</f>
        <v>-</v>
      </c>
      <c r="F52" s="449"/>
      <c r="G52" s="287" t="str">
        <f t="array" ref="G52">LOOKUP($C52,Instalacje,Arkusz2!$D$8:$D$182)</f>
        <v>-</v>
      </c>
      <c r="H52" s="287" t="str">
        <f t="array" ref="H52">LOOKUP($C52,Instalacje,Arkusz2!$E$8:$E$182)</f>
        <v>-</v>
      </c>
      <c r="I52" s="261">
        <f>IF('A_Dane ogólne'!K$8="2013",LOOKUP($C52,Instalacje,Arkusz2!$F$8:$F$182),IF('A_Dane ogólne'!K$8="2014",LOOKUP($C52,Instalacje,Arkusz2!$G$8:$G$182),IF('A_Dane ogólne'!K$8="2015",LOOKUP($C52,Instalacje,Arkusz2!$H$8:$H$182),IF('A_Dane ogólne'!K$8="2016",LOOKUP($C52,Instalacje,Arkusz2!$I$8:$I$182),IF('A_Dane ogólne'!K$8="2017",LOOKUP($C52,Instalacje,Arkusz2!$J$8:$J$182),IF('A_Dane ogólne'!K$8="2018",LOOKUP($C52,Instalacje,Arkusz2!$K$8:$K$182),IF('A_Dane ogólne'!K$8="2019",LOOKUP($C52,Instalacje,Arkusz2!$L$8:$L$182),IF('A_Dane ogólne'!K$8="2020",LOOKUP($C52,Instalacje,Arkusz2!$M$8:$M$182),0))))))))</f>
        <v>0</v>
      </c>
      <c r="J52" s="192"/>
      <c r="K52" s="192"/>
      <c r="L52" s="261">
        <f t="shared" si="0"/>
        <v>0</v>
      </c>
      <c r="M52" s="192"/>
      <c r="N52" s="192"/>
      <c r="O52" s="193">
        <f t="shared" si="1"/>
        <v>0</v>
      </c>
      <c r="P52" s="267"/>
    </row>
    <row r="53" spans="2:16" ht="31.5" customHeight="1">
      <c r="B53" s="223">
        <v>12</v>
      </c>
      <c r="C53" s="284" t="s">
        <v>59</v>
      </c>
      <c r="D53" s="286" t="str">
        <f t="array" ref="D53">LOOKUP($C53,Instalacje,NrKPRU)</f>
        <v>-</v>
      </c>
      <c r="E53" s="448" t="str">
        <f>LOOKUP($C53,Instalacje,Arkusz2!$C$8:$C$182)</f>
        <v>-</v>
      </c>
      <c r="F53" s="449"/>
      <c r="G53" s="287" t="str">
        <f t="array" ref="G53">LOOKUP($C53,Instalacje,Arkusz2!$D$8:$D$182)</f>
        <v>-</v>
      </c>
      <c r="H53" s="287" t="str">
        <f t="array" ref="H53">LOOKUP($C53,Instalacje,Arkusz2!$E$8:$E$182)</f>
        <v>-</v>
      </c>
      <c r="I53" s="261">
        <f>IF('A_Dane ogólne'!K$8="2013",LOOKUP($C53,Instalacje,Arkusz2!$F$8:$F$182),IF('A_Dane ogólne'!K$8="2014",LOOKUP($C53,Instalacje,Arkusz2!$G$8:$G$182),IF('A_Dane ogólne'!K$8="2015",LOOKUP($C53,Instalacje,Arkusz2!$H$8:$H$182),IF('A_Dane ogólne'!K$8="2016",LOOKUP($C53,Instalacje,Arkusz2!$I$8:$I$182),IF('A_Dane ogólne'!K$8="2017",LOOKUP($C53,Instalacje,Arkusz2!$J$8:$J$182),IF('A_Dane ogólne'!K$8="2018",LOOKUP($C53,Instalacje,Arkusz2!$K$8:$K$182),IF('A_Dane ogólne'!K$8="2019",LOOKUP($C53,Instalacje,Arkusz2!$L$8:$L$182),IF('A_Dane ogólne'!K$8="2020",LOOKUP($C53,Instalacje,Arkusz2!$M$8:$M$182),0))))))))</f>
        <v>0</v>
      </c>
      <c r="J53" s="192"/>
      <c r="K53" s="192"/>
      <c r="L53" s="261">
        <f t="shared" si="0"/>
        <v>0</v>
      </c>
      <c r="M53" s="192"/>
      <c r="N53" s="192"/>
      <c r="O53" s="193">
        <f t="shared" si="1"/>
        <v>0</v>
      </c>
      <c r="P53" s="267"/>
    </row>
    <row r="54" spans="2:16" ht="31.5" customHeight="1">
      <c r="B54" s="223">
        <v>13</v>
      </c>
      <c r="C54" s="284" t="s">
        <v>59</v>
      </c>
      <c r="D54" s="286" t="str">
        <f t="array" ref="D54">LOOKUP($C54,Instalacje,NrKPRU)</f>
        <v>-</v>
      </c>
      <c r="E54" s="448" t="str">
        <f>LOOKUP($C54,Instalacje,Arkusz2!$C$8:$C$182)</f>
        <v>-</v>
      </c>
      <c r="F54" s="449"/>
      <c r="G54" s="287" t="str">
        <f t="array" ref="G54">LOOKUP($C54,Instalacje,Arkusz2!$D$8:$D$182)</f>
        <v>-</v>
      </c>
      <c r="H54" s="287" t="str">
        <f t="array" ref="H54">LOOKUP($C54,Instalacje,Arkusz2!$E$8:$E$182)</f>
        <v>-</v>
      </c>
      <c r="I54" s="261">
        <f>IF('A_Dane ogólne'!K$8="2013",LOOKUP($C54,Instalacje,Arkusz2!$F$8:$F$182),IF('A_Dane ogólne'!K$8="2014",LOOKUP($C54,Instalacje,Arkusz2!$G$8:$G$182),IF('A_Dane ogólne'!K$8="2015",LOOKUP($C54,Instalacje,Arkusz2!$H$8:$H$182),IF('A_Dane ogólne'!K$8="2016",LOOKUP($C54,Instalacje,Arkusz2!$I$8:$I$182),IF('A_Dane ogólne'!K$8="2017",LOOKUP($C54,Instalacje,Arkusz2!$J$8:$J$182),IF('A_Dane ogólne'!K$8="2018",LOOKUP($C54,Instalacje,Arkusz2!$K$8:$K$182),IF('A_Dane ogólne'!K$8="2019",LOOKUP($C54,Instalacje,Arkusz2!$L$8:$L$182),IF('A_Dane ogólne'!K$8="2020",LOOKUP($C54,Instalacje,Arkusz2!$M$8:$M$182),0))))))))</f>
        <v>0</v>
      </c>
      <c r="J54" s="192"/>
      <c r="K54" s="192"/>
      <c r="L54" s="261">
        <f t="shared" si="0"/>
        <v>0</v>
      </c>
      <c r="M54" s="192"/>
      <c r="N54" s="192"/>
      <c r="O54" s="193">
        <f t="shared" si="1"/>
        <v>0</v>
      </c>
      <c r="P54" s="267"/>
    </row>
    <row r="55" spans="2:16" ht="31.5" customHeight="1">
      <c r="B55" s="223">
        <v>14</v>
      </c>
      <c r="C55" s="284" t="s">
        <v>59</v>
      </c>
      <c r="D55" s="286" t="str">
        <f t="array" ref="D55">LOOKUP($C55,Instalacje,NrKPRU)</f>
        <v>-</v>
      </c>
      <c r="E55" s="448" t="str">
        <f>LOOKUP($C55,Instalacje,Arkusz2!$C$8:$C$182)</f>
        <v>-</v>
      </c>
      <c r="F55" s="449"/>
      <c r="G55" s="287" t="str">
        <f t="array" ref="G55">LOOKUP($C55,Instalacje,Arkusz2!$D$8:$D$182)</f>
        <v>-</v>
      </c>
      <c r="H55" s="287" t="str">
        <f t="array" ref="H55">LOOKUP($C55,Instalacje,Arkusz2!$E$8:$E$182)</f>
        <v>-</v>
      </c>
      <c r="I55" s="261">
        <f>IF('A_Dane ogólne'!K$8="2013",LOOKUP($C55,Instalacje,Arkusz2!$F$8:$F$182),IF('A_Dane ogólne'!K$8="2014",LOOKUP($C55,Instalacje,Arkusz2!$G$8:$G$182),IF('A_Dane ogólne'!K$8="2015",LOOKUP($C55,Instalacje,Arkusz2!$H$8:$H$182),IF('A_Dane ogólne'!K$8="2016",LOOKUP($C55,Instalacje,Arkusz2!$I$8:$I$182),IF('A_Dane ogólne'!K$8="2017",LOOKUP($C55,Instalacje,Arkusz2!$J$8:$J$182),IF('A_Dane ogólne'!K$8="2018",LOOKUP($C55,Instalacje,Arkusz2!$K$8:$K$182),IF('A_Dane ogólne'!K$8="2019",LOOKUP($C55,Instalacje,Arkusz2!$L$8:$L$182),IF('A_Dane ogólne'!K$8="2020",LOOKUP($C55,Instalacje,Arkusz2!$M$8:$M$182),0))))))))</f>
        <v>0</v>
      </c>
      <c r="J55" s="192"/>
      <c r="K55" s="192"/>
      <c r="L55" s="261">
        <f t="shared" si="0"/>
        <v>0</v>
      </c>
      <c r="M55" s="192"/>
      <c r="N55" s="192"/>
      <c r="O55" s="193">
        <f t="shared" si="1"/>
        <v>0</v>
      </c>
      <c r="P55" s="267"/>
    </row>
    <row r="56" spans="2:16" ht="31.5" customHeight="1">
      <c r="B56" s="223">
        <v>15</v>
      </c>
      <c r="C56" s="284" t="s">
        <v>59</v>
      </c>
      <c r="D56" s="286" t="str">
        <f t="array" ref="D56">LOOKUP($C56,Instalacje,NrKPRU)</f>
        <v>-</v>
      </c>
      <c r="E56" s="448" t="str">
        <f>LOOKUP($C56,Instalacje,Arkusz2!$C$8:$C$182)</f>
        <v>-</v>
      </c>
      <c r="F56" s="449"/>
      <c r="G56" s="287" t="str">
        <f t="array" ref="G56">LOOKUP($C56,Instalacje,Arkusz2!$D$8:$D$182)</f>
        <v>-</v>
      </c>
      <c r="H56" s="287" t="str">
        <f t="array" ref="H56">LOOKUP($C56,Instalacje,Arkusz2!$E$8:$E$182)</f>
        <v>-</v>
      </c>
      <c r="I56" s="261">
        <f>IF('A_Dane ogólne'!K$8="2013",LOOKUP($C56,Instalacje,Arkusz2!$F$8:$F$182),IF('A_Dane ogólne'!K$8="2014",LOOKUP($C56,Instalacje,Arkusz2!$G$8:$G$182),IF('A_Dane ogólne'!K$8="2015",LOOKUP($C56,Instalacje,Arkusz2!$H$8:$H$182),IF('A_Dane ogólne'!K$8="2016",LOOKUP($C56,Instalacje,Arkusz2!$I$8:$I$182),IF('A_Dane ogólne'!K$8="2017",LOOKUP($C56,Instalacje,Arkusz2!$J$8:$J$182),IF('A_Dane ogólne'!K$8="2018",LOOKUP($C56,Instalacje,Arkusz2!$K$8:$K$182),IF('A_Dane ogólne'!K$8="2019",LOOKUP($C56,Instalacje,Arkusz2!$L$8:$L$182),IF('A_Dane ogólne'!K$8="2020",LOOKUP($C56,Instalacje,Arkusz2!$M$8:$M$182),0))))))))</f>
        <v>0</v>
      </c>
      <c r="J56" s="192"/>
      <c r="K56" s="192"/>
      <c r="L56" s="261">
        <f t="shared" si="0"/>
        <v>0</v>
      </c>
      <c r="M56" s="192"/>
      <c r="N56" s="192"/>
      <c r="O56" s="193">
        <f t="shared" si="1"/>
        <v>0</v>
      </c>
      <c r="P56" s="267"/>
    </row>
    <row r="57" spans="2:16" ht="31.5" customHeight="1">
      <c r="B57" s="223">
        <v>16</v>
      </c>
      <c r="C57" s="284" t="s">
        <v>59</v>
      </c>
      <c r="D57" s="286" t="str">
        <f t="array" ref="D57">LOOKUP($C57,Instalacje,NrKPRU)</f>
        <v>-</v>
      </c>
      <c r="E57" s="448" t="str">
        <f>LOOKUP($C57,Instalacje,Arkusz2!$C$8:$C$182)</f>
        <v>-</v>
      </c>
      <c r="F57" s="449"/>
      <c r="G57" s="287" t="str">
        <f t="array" ref="G57">LOOKUP($C57,Instalacje,Arkusz2!$D$8:$D$182)</f>
        <v>-</v>
      </c>
      <c r="H57" s="287" t="str">
        <f t="array" ref="H57">LOOKUP($C57,Instalacje,Arkusz2!$E$8:$E$182)</f>
        <v>-</v>
      </c>
      <c r="I57" s="261">
        <f>IF('A_Dane ogólne'!K$8="2013",LOOKUP($C57,Instalacje,Arkusz2!$F$8:$F$182),IF('A_Dane ogólne'!K$8="2014",LOOKUP($C57,Instalacje,Arkusz2!$G$8:$G$182),IF('A_Dane ogólne'!K$8="2015",LOOKUP($C57,Instalacje,Arkusz2!$H$8:$H$182),IF('A_Dane ogólne'!K$8="2016",LOOKUP($C57,Instalacje,Arkusz2!$I$8:$I$182),IF('A_Dane ogólne'!K$8="2017",LOOKUP($C57,Instalacje,Arkusz2!$J$8:$J$182),IF('A_Dane ogólne'!K$8="2018",LOOKUP($C57,Instalacje,Arkusz2!$K$8:$K$182),IF('A_Dane ogólne'!K$8="2019",LOOKUP($C57,Instalacje,Arkusz2!$L$8:$L$182),IF('A_Dane ogólne'!K$8="2020",LOOKUP($C57,Instalacje,Arkusz2!$M$8:$M$182),0))))))))</f>
        <v>0</v>
      </c>
      <c r="J57" s="192"/>
      <c r="K57" s="192"/>
      <c r="L57" s="261">
        <f t="shared" si="0"/>
        <v>0</v>
      </c>
      <c r="M57" s="192"/>
      <c r="N57" s="192"/>
      <c r="O57" s="193">
        <f t="shared" si="1"/>
        <v>0</v>
      </c>
      <c r="P57" s="267"/>
    </row>
    <row r="58" spans="2:16" ht="31.5" customHeight="1">
      <c r="B58" s="223">
        <v>17</v>
      </c>
      <c r="C58" s="284" t="s">
        <v>59</v>
      </c>
      <c r="D58" s="286" t="str">
        <f t="array" ref="D58">LOOKUP($C58,Instalacje,NrKPRU)</f>
        <v>-</v>
      </c>
      <c r="E58" s="448" t="str">
        <f>LOOKUP($C58,Instalacje,Arkusz2!$C$8:$C$182)</f>
        <v>-</v>
      </c>
      <c r="F58" s="449"/>
      <c r="G58" s="287" t="str">
        <f t="array" ref="G58">LOOKUP($C58,Instalacje,Arkusz2!$D$8:$D$182)</f>
        <v>-</v>
      </c>
      <c r="H58" s="287" t="str">
        <f t="array" ref="H58">LOOKUP($C58,Instalacje,Arkusz2!$E$8:$E$182)</f>
        <v>-</v>
      </c>
      <c r="I58" s="261">
        <f>IF('A_Dane ogólne'!K$8="2013",LOOKUP($C58,Instalacje,Arkusz2!$F$8:$F$182),IF('A_Dane ogólne'!K$8="2014",LOOKUP($C58,Instalacje,Arkusz2!$G$8:$G$182),IF('A_Dane ogólne'!K$8="2015",LOOKUP($C58,Instalacje,Arkusz2!$H$8:$H$182),IF('A_Dane ogólne'!K$8="2016",LOOKUP($C58,Instalacje,Arkusz2!$I$8:$I$182),IF('A_Dane ogólne'!K$8="2017",LOOKUP($C58,Instalacje,Arkusz2!$J$8:$J$182),IF('A_Dane ogólne'!K$8="2018",LOOKUP($C58,Instalacje,Arkusz2!$K$8:$K$182),IF('A_Dane ogólne'!K$8="2019",LOOKUP($C58,Instalacje,Arkusz2!$L$8:$L$182),IF('A_Dane ogólne'!K$8="2020",LOOKUP($C58,Instalacje,Arkusz2!$M$8:$M$182),0))))))))</f>
        <v>0</v>
      </c>
      <c r="J58" s="192"/>
      <c r="K58" s="192"/>
      <c r="L58" s="261">
        <f t="shared" si="0"/>
        <v>0</v>
      </c>
      <c r="M58" s="192"/>
      <c r="N58" s="192"/>
      <c r="O58" s="193">
        <f t="shared" si="1"/>
        <v>0</v>
      </c>
      <c r="P58" s="267"/>
    </row>
    <row r="59" spans="2:16" ht="31.5" customHeight="1">
      <c r="B59" s="223">
        <v>18</v>
      </c>
      <c r="C59" s="284" t="s">
        <v>59</v>
      </c>
      <c r="D59" s="286" t="str">
        <f t="array" ref="D59">LOOKUP($C59,Instalacje,NrKPRU)</f>
        <v>-</v>
      </c>
      <c r="E59" s="448" t="str">
        <f>LOOKUP($C59,Instalacje,Arkusz2!$C$8:$C$182)</f>
        <v>-</v>
      </c>
      <c r="F59" s="449"/>
      <c r="G59" s="287" t="str">
        <f t="array" ref="G59">LOOKUP($C59,Instalacje,Arkusz2!$D$8:$D$182)</f>
        <v>-</v>
      </c>
      <c r="H59" s="287" t="str">
        <f t="array" ref="H59">LOOKUP($C59,Instalacje,Arkusz2!$E$8:$E$182)</f>
        <v>-</v>
      </c>
      <c r="I59" s="261">
        <f>IF('A_Dane ogólne'!K$8="2013",LOOKUP($C59,Instalacje,Arkusz2!$F$8:$F$182),IF('A_Dane ogólne'!K$8="2014",LOOKUP($C59,Instalacje,Arkusz2!$G$8:$G$182),IF('A_Dane ogólne'!K$8="2015",LOOKUP($C59,Instalacje,Arkusz2!$H$8:$H$182),IF('A_Dane ogólne'!K$8="2016",LOOKUP($C59,Instalacje,Arkusz2!$I$8:$I$182),IF('A_Dane ogólne'!K$8="2017",LOOKUP($C59,Instalacje,Arkusz2!$J$8:$J$182),IF('A_Dane ogólne'!K$8="2018",LOOKUP($C59,Instalacje,Arkusz2!$K$8:$K$182),IF('A_Dane ogólne'!K$8="2019",LOOKUP($C59,Instalacje,Arkusz2!$L$8:$L$182),IF('A_Dane ogólne'!K$8="2020",LOOKUP($C59,Instalacje,Arkusz2!$M$8:$M$182),0))))))))</f>
        <v>0</v>
      </c>
      <c r="J59" s="192"/>
      <c r="K59" s="192"/>
      <c r="L59" s="261">
        <f t="shared" si="0"/>
        <v>0</v>
      </c>
      <c r="M59" s="192"/>
      <c r="N59" s="192"/>
      <c r="O59" s="193">
        <f t="shared" si="1"/>
        <v>0</v>
      </c>
      <c r="P59" s="267"/>
    </row>
    <row r="60" spans="2:16" ht="31.5" customHeight="1">
      <c r="B60" s="223">
        <v>19</v>
      </c>
      <c r="C60" s="284" t="s">
        <v>59</v>
      </c>
      <c r="D60" s="286" t="str">
        <f t="array" ref="D60">LOOKUP($C60,Instalacje,NrKPRU)</f>
        <v>-</v>
      </c>
      <c r="E60" s="448" t="str">
        <f>LOOKUP($C60,Instalacje,Arkusz2!$C$8:$C$182)</f>
        <v>-</v>
      </c>
      <c r="F60" s="449"/>
      <c r="G60" s="287" t="str">
        <f t="array" ref="G60">LOOKUP($C60,Instalacje,Arkusz2!$D$8:$D$182)</f>
        <v>-</v>
      </c>
      <c r="H60" s="287" t="str">
        <f t="array" ref="H60">LOOKUP($C60,Instalacje,Arkusz2!$E$8:$E$182)</f>
        <v>-</v>
      </c>
      <c r="I60" s="261">
        <f>IF('A_Dane ogólne'!K$8="2013",LOOKUP($C60,Instalacje,Arkusz2!$F$8:$F$182),IF('A_Dane ogólne'!K$8="2014",LOOKUP($C60,Instalacje,Arkusz2!$G$8:$G$182),IF('A_Dane ogólne'!K$8="2015",LOOKUP($C60,Instalacje,Arkusz2!$H$8:$H$182),IF('A_Dane ogólne'!K$8="2016",LOOKUP($C60,Instalacje,Arkusz2!$I$8:$I$182),IF('A_Dane ogólne'!K$8="2017",LOOKUP($C60,Instalacje,Arkusz2!$J$8:$J$182),IF('A_Dane ogólne'!K$8="2018",LOOKUP($C60,Instalacje,Arkusz2!$K$8:$K$182),IF('A_Dane ogólne'!K$8="2019",LOOKUP($C60,Instalacje,Arkusz2!$L$8:$L$182),IF('A_Dane ogólne'!K$8="2020",LOOKUP($C60,Instalacje,Arkusz2!$M$8:$M$182),0))))))))</f>
        <v>0</v>
      </c>
      <c r="J60" s="192"/>
      <c r="K60" s="192"/>
      <c r="L60" s="261">
        <f t="shared" si="0"/>
        <v>0</v>
      </c>
      <c r="M60" s="192"/>
      <c r="N60" s="192"/>
      <c r="O60" s="193">
        <f t="shared" si="1"/>
        <v>0</v>
      </c>
      <c r="P60" s="267"/>
    </row>
    <row r="61" spans="2:16" ht="31.5" customHeight="1">
      <c r="B61" s="106">
        <v>20</v>
      </c>
      <c r="C61" s="284" t="s">
        <v>59</v>
      </c>
      <c r="D61" s="286" t="str">
        <f t="array" ref="D61">LOOKUP($C61,Instalacje,NrKPRU)</f>
        <v>-</v>
      </c>
      <c r="E61" s="448" t="str">
        <f>LOOKUP($C61,Instalacje,Arkusz2!$C$8:$C$182)</f>
        <v>-</v>
      </c>
      <c r="F61" s="449"/>
      <c r="G61" s="287" t="str">
        <f t="array" ref="G61">LOOKUP($C61,Instalacje,Arkusz2!$D$8:$D$182)</f>
        <v>-</v>
      </c>
      <c r="H61" s="287" t="str">
        <f t="array" ref="H61">LOOKUP($C61,Instalacje,Arkusz2!$E$8:$E$182)</f>
        <v>-</v>
      </c>
      <c r="I61" s="261">
        <f>IF('A_Dane ogólne'!K$8="2013",LOOKUP($C61,Instalacje,Arkusz2!$F$8:$F$182),IF('A_Dane ogólne'!K$8="2014",LOOKUP($C61,Instalacje,Arkusz2!$G$8:$G$182),IF('A_Dane ogólne'!K$8="2015",LOOKUP($C61,Instalacje,Arkusz2!$H$8:$H$182),IF('A_Dane ogólne'!K$8="2016",LOOKUP($C61,Instalacje,Arkusz2!$I$8:$I$182),IF('A_Dane ogólne'!K$8="2017",LOOKUP($C61,Instalacje,Arkusz2!$J$8:$J$182),IF('A_Dane ogólne'!K$8="2018",LOOKUP($C61,Instalacje,Arkusz2!$K$8:$K$182),IF('A_Dane ogólne'!K$8="2019",LOOKUP($C61,Instalacje,Arkusz2!$L$8:$L$182),IF('A_Dane ogólne'!K$8="2020",LOOKUP($C61,Instalacje,Arkusz2!$M$8:$M$182),0))))))))</f>
        <v>0</v>
      </c>
      <c r="J61" s="192"/>
      <c r="K61" s="192"/>
      <c r="L61" s="261">
        <f t="shared" si="0"/>
        <v>0</v>
      </c>
      <c r="M61" s="192"/>
      <c r="N61" s="192"/>
      <c r="O61" s="193">
        <f t="shared" si="1"/>
        <v>0</v>
      </c>
      <c r="P61" s="267"/>
    </row>
    <row r="62" spans="2:16" ht="15" customHeight="1">
      <c r="B62" s="106"/>
      <c r="C62" s="451" t="s">
        <v>82</v>
      </c>
      <c r="D62" s="452"/>
      <c r="E62" s="452"/>
      <c r="F62" s="452"/>
      <c r="G62" s="452"/>
      <c r="H62" s="453"/>
      <c r="I62" s="191">
        <f>SUM(I43:I61)</f>
        <v>0</v>
      </c>
      <c r="J62" s="191">
        <f t="shared" ref="J62:O62" si="2">SUM(J43:J61)</f>
        <v>0</v>
      </c>
      <c r="K62" s="191">
        <f t="shared" si="2"/>
        <v>0</v>
      </c>
      <c r="L62" s="191">
        <f t="shared" si="2"/>
        <v>0</v>
      </c>
      <c r="M62" s="191">
        <f t="shared" si="2"/>
        <v>0</v>
      </c>
      <c r="N62" s="191">
        <f t="shared" si="2"/>
        <v>0</v>
      </c>
      <c r="O62" s="191">
        <f t="shared" si="2"/>
        <v>0</v>
      </c>
      <c r="P62" s="266"/>
    </row>
    <row r="64" spans="2:16" ht="57" customHeight="1">
      <c r="B64" s="106" t="s">
        <v>66</v>
      </c>
      <c r="C64" s="225" t="s">
        <v>904</v>
      </c>
      <c r="D64" s="106" t="s">
        <v>81</v>
      </c>
      <c r="E64" s="389" t="s">
        <v>908</v>
      </c>
      <c r="F64" s="391"/>
      <c r="G64" s="105" t="s">
        <v>32</v>
      </c>
      <c r="H64" s="105" t="s">
        <v>735</v>
      </c>
      <c r="I64" s="225" t="s">
        <v>909</v>
      </c>
      <c r="J64" s="225" t="s">
        <v>910</v>
      </c>
      <c r="K64" s="105" t="s">
        <v>33</v>
      </c>
      <c r="L64" s="225" t="s">
        <v>911</v>
      </c>
      <c r="M64" s="225" t="s">
        <v>912</v>
      </c>
    </row>
    <row r="65" spans="2:13" ht="31.5" customHeight="1">
      <c r="B65" s="106">
        <v>1</v>
      </c>
      <c r="C65" s="109" t="s">
        <v>59</v>
      </c>
      <c r="D65" s="286" t="str">
        <f t="shared" ref="D65:D83" si="3">LOOKUP($C65,Instalacje,NrKPRU)</f>
        <v>-</v>
      </c>
      <c r="E65" s="467"/>
      <c r="F65" s="468"/>
      <c r="G65" s="194"/>
      <c r="H65" s="194"/>
      <c r="I65" s="194" t="s">
        <v>59</v>
      </c>
      <c r="J65" s="194" t="s">
        <v>59</v>
      </c>
      <c r="K65" s="194"/>
      <c r="L65" s="194"/>
      <c r="M65" s="194"/>
    </row>
    <row r="66" spans="2:13" ht="31.5" customHeight="1">
      <c r="B66" s="106">
        <v>2</v>
      </c>
      <c r="C66" s="109" t="s">
        <v>59</v>
      </c>
      <c r="D66" s="286" t="str">
        <f t="shared" si="3"/>
        <v>-</v>
      </c>
      <c r="E66" s="467"/>
      <c r="F66" s="468"/>
      <c r="G66" s="194"/>
      <c r="H66" s="194"/>
      <c r="I66" s="194" t="s">
        <v>59</v>
      </c>
      <c r="J66" s="194" t="s">
        <v>59</v>
      </c>
      <c r="K66" s="194"/>
      <c r="L66" s="194"/>
      <c r="M66" s="194"/>
    </row>
    <row r="67" spans="2:13" ht="31.5" customHeight="1">
      <c r="B67" s="106">
        <v>3</v>
      </c>
      <c r="C67" s="109" t="s">
        <v>59</v>
      </c>
      <c r="D67" s="286" t="str">
        <f t="shared" si="3"/>
        <v>-</v>
      </c>
      <c r="E67" s="467"/>
      <c r="F67" s="468"/>
      <c r="G67" s="194"/>
      <c r="H67" s="194"/>
      <c r="I67" s="194" t="s">
        <v>59</v>
      </c>
      <c r="J67" s="194" t="s">
        <v>59</v>
      </c>
      <c r="K67" s="194"/>
      <c r="L67" s="194"/>
      <c r="M67" s="194"/>
    </row>
    <row r="68" spans="2:13" ht="31.5" customHeight="1">
      <c r="B68" s="106">
        <v>4</v>
      </c>
      <c r="C68" s="109" t="s">
        <v>59</v>
      </c>
      <c r="D68" s="286" t="str">
        <f t="shared" si="3"/>
        <v>-</v>
      </c>
      <c r="E68" s="467"/>
      <c r="F68" s="468"/>
      <c r="G68" s="194"/>
      <c r="H68" s="194"/>
      <c r="I68" s="194" t="s">
        <v>59</v>
      </c>
      <c r="J68" s="194" t="s">
        <v>59</v>
      </c>
      <c r="K68" s="194"/>
      <c r="L68" s="194"/>
      <c r="M68" s="194"/>
    </row>
    <row r="69" spans="2:13" ht="31.5" customHeight="1">
      <c r="B69" s="106">
        <v>5</v>
      </c>
      <c r="C69" s="109" t="s">
        <v>59</v>
      </c>
      <c r="D69" s="286" t="str">
        <f t="shared" si="3"/>
        <v>-</v>
      </c>
      <c r="E69" s="467"/>
      <c r="F69" s="468"/>
      <c r="G69" s="194"/>
      <c r="H69" s="194"/>
      <c r="I69" s="194" t="s">
        <v>59</v>
      </c>
      <c r="J69" s="194" t="s">
        <v>59</v>
      </c>
      <c r="K69" s="194"/>
      <c r="L69" s="194"/>
      <c r="M69" s="194"/>
    </row>
    <row r="70" spans="2:13" ht="31.5" customHeight="1">
      <c r="B70" s="106">
        <v>7</v>
      </c>
      <c r="C70" s="109" t="s">
        <v>59</v>
      </c>
      <c r="D70" s="286" t="str">
        <f t="shared" si="3"/>
        <v>-</v>
      </c>
      <c r="E70" s="467"/>
      <c r="F70" s="468"/>
      <c r="G70" s="194"/>
      <c r="H70" s="194"/>
      <c r="I70" s="194" t="s">
        <v>59</v>
      </c>
      <c r="J70" s="194" t="s">
        <v>59</v>
      </c>
      <c r="K70" s="194"/>
      <c r="L70" s="194"/>
      <c r="M70" s="194"/>
    </row>
    <row r="71" spans="2:13" ht="31.5" customHeight="1">
      <c r="B71" s="106">
        <v>8</v>
      </c>
      <c r="C71" s="109" t="s">
        <v>59</v>
      </c>
      <c r="D71" s="286" t="str">
        <f t="shared" si="3"/>
        <v>-</v>
      </c>
      <c r="E71" s="467"/>
      <c r="F71" s="468"/>
      <c r="G71" s="194"/>
      <c r="H71" s="194"/>
      <c r="I71" s="194" t="s">
        <v>59</v>
      </c>
      <c r="J71" s="194" t="s">
        <v>59</v>
      </c>
      <c r="K71" s="194"/>
      <c r="L71" s="194"/>
      <c r="M71" s="194"/>
    </row>
    <row r="72" spans="2:13" ht="31.5" customHeight="1">
      <c r="B72" s="106">
        <v>9</v>
      </c>
      <c r="C72" s="109" t="s">
        <v>59</v>
      </c>
      <c r="D72" s="286" t="str">
        <f t="shared" si="3"/>
        <v>-</v>
      </c>
      <c r="E72" s="467"/>
      <c r="F72" s="468"/>
      <c r="G72" s="194"/>
      <c r="H72" s="194"/>
      <c r="I72" s="194" t="s">
        <v>59</v>
      </c>
      <c r="J72" s="194" t="s">
        <v>59</v>
      </c>
      <c r="K72" s="194"/>
      <c r="L72" s="194"/>
      <c r="M72" s="194"/>
    </row>
    <row r="73" spans="2:13" ht="31.5" customHeight="1">
      <c r="B73" s="106">
        <v>10</v>
      </c>
      <c r="C73" s="109" t="s">
        <v>59</v>
      </c>
      <c r="D73" s="286" t="str">
        <f t="shared" si="3"/>
        <v>-</v>
      </c>
      <c r="E73" s="467"/>
      <c r="F73" s="468"/>
      <c r="G73" s="194"/>
      <c r="H73" s="194"/>
      <c r="I73" s="194" t="s">
        <v>59</v>
      </c>
      <c r="J73" s="194" t="s">
        <v>59</v>
      </c>
      <c r="K73" s="194"/>
      <c r="L73" s="194"/>
      <c r="M73" s="194"/>
    </row>
    <row r="74" spans="2:13" ht="31.5" customHeight="1">
      <c r="B74" s="106">
        <v>11</v>
      </c>
      <c r="C74" s="109" t="s">
        <v>59</v>
      </c>
      <c r="D74" s="286" t="str">
        <f t="shared" si="3"/>
        <v>-</v>
      </c>
      <c r="E74" s="467"/>
      <c r="F74" s="468"/>
      <c r="G74" s="194"/>
      <c r="H74" s="194"/>
      <c r="I74" s="194" t="s">
        <v>59</v>
      </c>
      <c r="J74" s="194" t="s">
        <v>59</v>
      </c>
      <c r="K74" s="194"/>
      <c r="L74" s="194"/>
      <c r="M74" s="194"/>
    </row>
    <row r="75" spans="2:13" ht="31.5" customHeight="1">
      <c r="B75" s="106">
        <v>12</v>
      </c>
      <c r="C75" s="109" t="s">
        <v>59</v>
      </c>
      <c r="D75" s="286" t="str">
        <f t="shared" si="3"/>
        <v>-</v>
      </c>
      <c r="E75" s="467"/>
      <c r="F75" s="468"/>
      <c r="G75" s="194"/>
      <c r="H75" s="194"/>
      <c r="I75" s="194" t="s">
        <v>59</v>
      </c>
      <c r="J75" s="194" t="s">
        <v>59</v>
      </c>
      <c r="K75" s="194"/>
      <c r="L75" s="194"/>
      <c r="M75" s="194"/>
    </row>
    <row r="76" spans="2:13" ht="31.5" customHeight="1">
      <c r="B76" s="106">
        <v>13</v>
      </c>
      <c r="C76" s="109" t="s">
        <v>59</v>
      </c>
      <c r="D76" s="286" t="str">
        <f t="shared" si="3"/>
        <v>-</v>
      </c>
      <c r="E76" s="467"/>
      <c r="F76" s="468"/>
      <c r="G76" s="194"/>
      <c r="H76" s="194"/>
      <c r="I76" s="194" t="s">
        <v>59</v>
      </c>
      <c r="J76" s="194" t="s">
        <v>59</v>
      </c>
      <c r="K76" s="194"/>
      <c r="L76" s="194"/>
      <c r="M76" s="194"/>
    </row>
    <row r="77" spans="2:13" ht="31.5" customHeight="1">
      <c r="B77" s="106">
        <v>14</v>
      </c>
      <c r="C77" s="109" t="s">
        <v>59</v>
      </c>
      <c r="D77" s="286" t="str">
        <f t="shared" si="3"/>
        <v>-</v>
      </c>
      <c r="E77" s="467"/>
      <c r="F77" s="468"/>
      <c r="G77" s="194"/>
      <c r="H77" s="194"/>
      <c r="I77" s="194" t="s">
        <v>59</v>
      </c>
      <c r="J77" s="194" t="s">
        <v>59</v>
      </c>
      <c r="K77" s="194"/>
      <c r="L77" s="194"/>
      <c r="M77" s="194"/>
    </row>
    <row r="78" spans="2:13" ht="31.5" customHeight="1">
      <c r="B78" s="106">
        <v>15</v>
      </c>
      <c r="C78" s="109" t="s">
        <v>59</v>
      </c>
      <c r="D78" s="286" t="str">
        <f t="shared" si="3"/>
        <v>-</v>
      </c>
      <c r="E78" s="467"/>
      <c r="F78" s="468"/>
      <c r="G78" s="194"/>
      <c r="H78" s="194"/>
      <c r="I78" s="194" t="s">
        <v>59</v>
      </c>
      <c r="J78" s="194" t="s">
        <v>59</v>
      </c>
      <c r="K78" s="194"/>
      <c r="L78" s="194"/>
      <c r="M78" s="194"/>
    </row>
    <row r="79" spans="2:13" ht="31.5" customHeight="1">
      <c r="B79" s="106">
        <v>16</v>
      </c>
      <c r="C79" s="109" t="s">
        <v>59</v>
      </c>
      <c r="D79" s="286" t="str">
        <f t="shared" si="3"/>
        <v>-</v>
      </c>
      <c r="E79" s="467"/>
      <c r="F79" s="468"/>
      <c r="G79" s="194"/>
      <c r="H79" s="194"/>
      <c r="I79" s="194" t="s">
        <v>59</v>
      </c>
      <c r="J79" s="194" t="s">
        <v>59</v>
      </c>
      <c r="K79" s="194"/>
      <c r="L79" s="194"/>
      <c r="M79" s="194"/>
    </row>
    <row r="80" spans="2:13" ht="31.5" customHeight="1">
      <c r="B80" s="106">
        <v>17</v>
      </c>
      <c r="C80" s="109" t="s">
        <v>59</v>
      </c>
      <c r="D80" s="286" t="str">
        <f t="shared" si="3"/>
        <v>-</v>
      </c>
      <c r="E80" s="467"/>
      <c r="F80" s="468"/>
      <c r="G80" s="194"/>
      <c r="H80" s="194"/>
      <c r="I80" s="194" t="s">
        <v>59</v>
      </c>
      <c r="J80" s="194" t="s">
        <v>59</v>
      </c>
      <c r="K80" s="194"/>
      <c r="L80" s="194"/>
      <c r="M80" s="194"/>
    </row>
    <row r="81" spans="2:16" ht="31.5" customHeight="1">
      <c r="B81" s="106">
        <v>18</v>
      </c>
      <c r="C81" s="109" t="s">
        <v>59</v>
      </c>
      <c r="D81" s="286" t="str">
        <f t="shared" si="3"/>
        <v>-</v>
      </c>
      <c r="E81" s="467"/>
      <c r="F81" s="468"/>
      <c r="G81" s="194"/>
      <c r="H81" s="194"/>
      <c r="I81" s="194" t="s">
        <v>59</v>
      </c>
      <c r="J81" s="194" t="s">
        <v>59</v>
      </c>
      <c r="K81" s="194"/>
      <c r="L81" s="194"/>
      <c r="M81" s="194"/>
    </row>
    <row r="82" spans="2:16" ht="31.5" customHeight="1">
      <c r="B82" s="106">
        <v>19</v>
      </c>
      <c r="C82" s="109" t="s">
        <v>59</v>
      </c>
      <c r="D82" s="286" t="str">
        <f t="shared" si="3"/>
        <v>-</v>
      </c>
      <c r="E82" s="467"/>
      <c r="F82" s="468"/>
      <c r="G82" s="194"/>
      <c r="H82" s="194"/>
      <c r="I82" s="194" t="s">
        <v>59</v>
      </c>
      <c r="J82" s="194" t="s">
        <v>59</v>
      </c>
      <c r="K82" s="194"/>
      <c r="L82" s="194"/>
      <c r="M82" s="194"/>
    </row>
    <row r="83" spans="2:16" ht="31.5" customHeight="1">
      <c r="B83" s="106">
        <v>20</v>
      </c>
      <c r="C83" s="109" t="s">
        <v>59</v>
      </c>
      <c r="D83" s="286" t="str">
        <f t="shared" si="3"/>
        <v>-</v>
      </c>
      <c r="E83" s="467"/>
      <c r="F83" s="468"/>
      <c r="G83" s="194"/>
      <c r="H83" s="194"/>
      <c r="I83" s="194" t="s">
        <v>59</v>
      </c>
      <c r="J83" s="194" t="s">
        <v>59</v>
      </c>
      <c r="K83" s="194"/>
      <c r="L83" s="194"/>
      <c r="M83" s="194"/>
    </row>
    <row r="85" spans="2:16" ht="18.75">
      <c r="B85" s="117" t="s">
        <v>897</v>
      </c>
      <c r="C85" s="38"/>
      <c r="D85" s="38"/>
      <c r="E85" s="228"/>
      <c r="F85" s="228"/>
      <c r="G85" s="228"/>
      <c r="H85" s="228"/>
      <c r="I85" s="228"/>
      <c r="J85" s="228"/>
      <c r="K85" s="228"/>
      <c r="L85" s="228"/>
      <c r="M85" s="228"/>
      <c r="N85" s="228"/>
    </row>
    <row r="86" spans="2:16" ht="36" customHeight="1">
      <c r="B86" s="392" t="s">
        <v>923</v>
      </c>
      <c r="C86" s="392"/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229"/>
    </row>
    <row r="87" spans="2:16" ht="38.25" customHeight="1">
      <c r="B87" s="392" t="s">
        <v>929</v>
      </c>
      <c r="C87" s="392"/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392"/>
      <c r="P87" s="229"/>
    </row>
    <row r="88" spans="2:16" ht="39.75" customHeight="1">
      <c r="B88" s="490" t="s">
        <v>932</v>
      </c>
      <c r="C88" s="490"/>
      <c r="D88" s="490"/>
      <c r="E88" s="490"/>
      <c r="F88" s="490"/>
      <c r="G88" s="490"/>
      <c r="H88" s="490"/>
      <c r="I88" s="490"/>
      <c r="J88" s="490"/>
      <c r="K88" s="490"/>
      <c r="L88" s="490"/>
      <c r="M88" s="490"/>
      <c r="N88" s="490"/>
      <c r="O88" s="490"/>
      <c r="P88" s="230"/>
    </row>
    <row r="89" spans="2:16" ht="34.5" customHeight="1">
      <c r="B89" s="490" t="s">
        <v>913</v>
      </c>
      <c r="C89" s="490"/>
      <c r="D89" s="490"/>
      <c r="E89" s="490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P89" s="230"/>
    </row>
    <row r="90" spans="2:16" ht="37.5" customHeight="1">
      <c r="B90" s="486" t="s">
        <v>914</v>
      </c>
      <c r="C90" s="486"/>
      <c r="D90" s="48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231"/>
    </row>
    <row r="91" spans="2:16" ht="135.75" customHeight="1">
      <c r="B91" s="517" t="s">
        <v>943</v>
      </c>
      <c r="C91" s="517"/>
      <c r="D91" s="517"/>
      <c r="E91" s="517"/>
      <c r="F91" s="517"/>
      <c r="G91" s="517"/>
      <c r="H91" s="517"/>
      <c r="I91" s="517"/>
      <c r="J91" s="517"/>
      <c r="K91" s="517"/>
      <c r="L91" s="517"/>
      <c r="M91" s="517"/>
      <c r="N91" s="517"/>
      <c r="O91" s="517"/>
    </row>
    <row r="92" spans="2:16" ht="183.75" customHeight="1">
      <c r="B92" s="488" t="s">
        <v>924</v>
      </c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</row>
    <row r="93" spans="2:16" ht="86.25" customHeight="1">
      <c r="B93" s="486" t="s">
        <v>915</v>
      </c>
      <c r="C93" s="487"/>
      <c r="D93" s="487"/>
      <c r="E93" s="487"/>
      <c r="F93" s="487"/>
      <c r="G93" s="487"/>
      <c r="H93" s="487"/>
      <c r="I93" s="487"/>
      <c r="J93" s="487"/>
      <c r="K93" s="487"/>
      <c r="L93" s="487"/>
      <c r="M93" s="487"/>
      <c r="N93" s="487"/>
      <c r="O93" s="487"/>
    </row>
    <row r="94" spans="2:16" ht="67.5" customHeight="1">
      <c r="B94" s="486" t="s">
        <v>944</v>
      </c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</row>
    <row r="95" spans="2:16">
      <c r="B95" s="488"/>
      <c r="C95" s="488"/>
      <c r="D95" s="488"/>
      <c r="E95" s="488"/>
      <c r="F95" s="488"/>
      <c r="G95" s="488"/>
      <c r="H95" s="488"/>
      <c r="I95" s="488"/>
      <c r="J95" s="488"/>
      <c r="K95" s="488"/>
      <c r="L95" s="488"/>
      <c r="M95" s="488"/>
      <c r="N95" s="488"/>
      <c r="O95" s="488"/>
    </row>
    <row r="96" spans="2:16" ht="15" customHeight="1"/>
    <row r="97" spans="2:15" ht="15" customHeight="1"/>
    <row r="99" spans="2:15" ht="50.25" customHeight="1">
      <c r="B99" s="485"/>
      <c r="C99" s="485"/>
      <c r="D99" s="485"/>
      <c r="E99" s="485"/>
      <c r="F99" s="485"/>
      <c r="G99" s="485"/>
      <c r="H99" s="485"/>
      <c r="I99" s="485"/>
      <c r="J99" s="485"/>
      <c r="K99" s="485"/>
      <c r="L99" s="485"/>
      <c r="M99" s="485"/>
      <c r="N99" s="485"/>
      <c r="O99" s="485"/>
    </row>
  </sheetData>
  <customSheetViews>
    <customSheetView guid="{B1C57C27-B15D-44EF-9172-FD33E0A98246}" scale="120" fitToPage="1" topLeftCell="A24">
      <selection activeCell="C149" sqref="C149:N149"/>
      <pageMargins left="0.70866141732283472" right="0.70866141732283472" top="0.74803149606299213" bottom="0.74803149606299213" header="0.31496062992125984" footer="0.31496062992125984"/>
      <pageSetup paperSize="9" scale="64" fitToHeight="0" orientation="landscape" r:id="rId1"/>
      <headerFooter>
        <oddHeader>&amp;L&amp;F &amp;A</oddHeader>
        <oddFooter>Strona &amp;P z &amp;N</oddFooter>
      </headerFooter>
    </customSheetView>
    <customSheetView guid="{B0531593-309E-4573-BE7A-8428DA1E2816}" fitToPage="1" topLeftCell="A103">
      <selection activeCell="C25" sqref="C25:L25"/>
      <pageMargins left="0.70866141732283472" right="0.70866141732283472" top="0.74803149606299213" bottom="0.74803149606299213" header="0.31496062992125984" footer="0.31496062992125984"/>
      <pageSetup paperSize="9" scale="64" fitToHeight="0" orientation="landscape" r:id="rId2"/>
      <headerFooter>
        <oddHeader>&amp;L&amp;F &amp;A</oddHeader>
        <oddFooter>Strona &amp;P z &amp;N</oddFooter>
      </headerFooter>
    </customSheetView>
    <customSheetView guid="{1E2382C7-6FF2-440C-87F6-9FCD673688B6}" scale="90" fitToPage="1" topLeftCell="A70">
      <selection activeCell="J76" sqref="J76"/>
      <pageMargins left="0.70866141732283472" right="0.70866141732283472" top="0.74803149606299213" bottom="0.74803149606299213" header="0.31496062992125984" footer="0.31496062992125984"/>
      <pageSetup paperSize="9" scale="64" fitToHeight="0" orientation="landscape" r:id="rId3"/>
      <headerFooter>
        <oddHeader>&amp;L&amp;F &amp;A</oddHeader>
        <oddFooter>Strona &amp;P z &amp;N</oddFooter>
      </headerFooter>
    </customSheetView>
  </customSheetViews>
  <mergeCells count="90">
    <mergeCell ref="E58:F58"/>
    <mergeCell ref="E54:F54"/>
    <mergeCell ref="E52:F52"/>
    <mergeCell ref="E68:F68"/>
    <mergeCell ref="E53:F53"/>
    <mergeCell ref="E61:F61"/>
    <mergeCell ref="E66:F66"/>
    <mergeCell ref="E57:F57"/>
    <mergeCell ref="B95:O95"/>
    <mergeCell ref="E78:F78"/>
    <mergeCell ref="B91:O91"/>
    <mergeCell ref="E79:F79"/>
    <mergeCell ref="E77:F77"/>
    <mergeCell ref="E80:F80"/>
    <mergeCell ref="B94:O94"/>
    <mergeCell ref="B92:O92"/>
    <mergeCell ref="B90:O90"/>
    <mergeCell ref="B89:O89"/>
    <mergeCell ref="B88:O88"/>
    <mergeCell ref="B87:O87"/>
    <mergeCell ref="B86:O86"/>
    <mergeCell ref="B99:O99"/>
    <mergeCell ref="E64:F64"/>
    <mergeCell ref="E65:F65"/>
    <mergeCell ref="E69:F69"/>
    <mergeCell ref="E70:F70"/>
    <mergeCell ref="E71:F71"/>
    <mergeCell ref="E72:F72"/>
    <mergeCell ref="E82:F82"/>
    <mergeCell ref="E83:F83"/>
    <mergeCell ref="E73:F73"/>
    <mergeCell ref="E74:F74"/>
    <mergeCell ref="E75:F75"/>
    <mergeCell ref="E81:F81"/>
    <mergeCell ref="E67:F67"/>
    <mergeCell ref="E76:F76"/>
    <mergeCell ref="B93:O93"/>
    <mergeCell ref="L38:M38"/>
    <mergeCell ref="B22:K22"/>
    <mergeCell ref="B18:K18"/>
    <mergeCell ref="B20:K20"/>
    <mergeCell ref="L30:M30"/>
    <mergeCell ref="B24:K24"/>
    <mergeCell ref="L34:M34"/>
    <mergeCell ref="O30:P30"/>
    <mergeCell ref="B8:K8"/>
    <mergeCell ref="B6:K6"/>
    <mergeCell ref="L8:M8"/>
    <mergeCell ref="L6:M6"/>
    <mergeCell ref="B16:K16"/>
    <mergeCell ref="L9:M9"/>
    <mergeCell ref="L16:M16"/>
    <mergeCell ref="B11:K11"/>
    <mergeCell ref="B12:K12"/>
    <mergeCell ref="L12:M12"/>
    <mergeCell ref="B14:K14"/>
    <mergeCell ref="L24:M24"/>
    <mergeCell ref="L11:M11"/>
    <mergeCell ref="B2:O2"/>
    <mergeCell ref="B4:O4"/>
    <mergeCell ref="B28:O28"/>
    <mergeCell ref="B40:O40"/>
    <mergeCell ref="L32:M32"/>
    <mergeCell ref="B30:K30"/>
    <mergeCell ref="B38:K38"/>
    <mergeCell ref="B36:K36"/>
    <mergeCell ref="B32:K32"/>
    <mergeCell ref="B34:K34"/>
    <mergeCell ref="L36:M36"/>
    <mergeCell ref="L14:M14"/>
    <mergeCell ref="L22:M22"/>
    <mergeCell ref="L26:M26"/>
    <mergeCell ref="L18:M18"/>
    <mergeCell ref="L20:M20"/>
    <mergeCell ref="E50:F50"/>
    <mergeCell ref="E51:F51"/>
    <mergeCell ref="B26:K26"/>
    <mergeCell ref="C62:H62"/>
    <mergeCell ref="E49:F49"/>
    <mergeCell ref="E46:F46"/>
    <mergeCell ref="E47:F47"/>
    <mergeCell ref="E44:F44"/>
    <mergeCell ref="E45:F45"/>
    <mergeCell ref="E48:F48"/>
    <mergeCell ref="E60:F60"/>
    <mergeCell ref="E59:F59"/>
    <mergeCell ref="E55:F55"/>
    <mergeCell ref="E56:F56"/>
    <mergeCell ref="E42:F42"/>
    <mergeCell ref="E43:F43"/>
  </mergeCells>
  <phoneticPr fontId="0" type="noConversion"/>
  <dataValidations count="4">
    <dataValidation type="list" allowBlank="1" showInputMessage="1" showErrorMessage="1" sqref="L26:M26">
      <formula1>"proszę wybrać,tak,nie"</formula1>
    </dataValidation>
    <dataValidation type="list" allowBlank="1" showInputMessage="1" showErrorMessage="1" sqref="C43:C61 C65:C83">
      <formula1>Instalacje</formula1>
    </dataValidation>
    <dataValidation type="list" allowBlank="1" showInputMessage="1" showErrorMessage="1" sqref="J65:J83">
      <formula1>WielkośćPodmiotu</formula1>
    </dataValidation>
    <dataValidation type="list" allowBlank="1" showInputMessage="1" showErrorMessage="1" sqref="I65:I83">
      <formula1>formaprawna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landscape" r:id="rId4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opLeftCell="A16" zoomScale="85" zoomScaleNormal="85" zoomScalePageLayoutView="95" workbookViewId="0">
      <selection activeCell="L62" sqref="L62"/>
    </sheetView>
  </sheetViews>
  <sheetFormatPr defaultRowHeight="15.75"/>
  <cols>
    <col min="1" max="1" width="2.25" style="49" customWidth="1"/>
    <col min="2" max="2" width="13.75" style="49" customWidth="1"/>
    <col min="3" max="5" width="12.625" style="49" customWidth="1"/>
    <col min="6" max="6" width="13" style="49" customWidth="1"/>
    <col min="7" max="7" width="14.875" style="49" customWidth="1"/>
    <col min="8" max="8" width="19.75" style="49" customWidth="1"/>
    <col min="9" max="9" width="16.125" style="49" customWidth="1"/>
    <col min="10" max="10" width="16.375" style="49" customWidth="1"/>
    <col min="11" max="11" width="14.625" style="49" customWidth="1"/>
    <col min="12" max="12" width="21.5" style="49" customWidth="1"/>
    <col min="13" max="13" width="22.25" style="49" customWidth="1"/>
    <col min="14" max="14" width="21.5" style="49" customWidth="1"/>
    <col min="15" max="15" width="16.25" style="49" customWidth="1"/>
    <col min="16" max="16" width="16" style="49" customWidth="1"/>
    <col min="17" max="17" width="12.625" style="49" customWidth="1"/>
    <col min="18" max="16384" width="9" style="49"/>
  </cols>
  <sheetData>
    <row r="1" spans="2:16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2:16">
      <c r="B2" s="195" t="s">
        <v>801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2:16">
      <c r="B3" s="59"/>
      <c r="C3" s="59"/>
      <c r="D3" s="59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2:16" ht="32.25" customHeight="1">
      <c r="B4" s="196" t="s">
        <v>788</v>
      </c>
      <c r="C4" s="196"/>
      <c r="D4" s="196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</row>
    <row r="5" spans="2:16">
      <c r="B5" s="50"/>
      <c r="C5" s="59"/>
      <c r="D5" s="59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</row>
    <row r="6" spans="2:16">
      <c r="B6" s="59" t="s">
        <v>802</v>
      </c>
      <c r="C6" s="59"/>
      <c r="D6" s="59"/>
      <c r="E6" s="198"/>
      <c r="F6" s="198"/>
      <c r="G6" s="198"/>
      <c r="H6" s="498"/>
      <c r="I6" s="499"/>
      <c r="J6" s="499"/>
      <c r="K6" s="499"/>
      <c r="L6" s="499"/>
      <c r="M6" s="500"/>
      <c r="N6" s="198"/>
      <c r="O6" s="198"/>
      <c r="P6" s="198"/>
    </row>
    <row r="7" spans="2:16">
      <c r="B7" s="200" t="s">
        <v>41</v>
      </c>
      <c r="C7" s="59"/>
      <c r="D7" s="59"/>
      <c r="E7" s="198"/>
      <c r="F7" s="198"/>
      <c r="G7" s="198"/>
      <c r="H7" s="498"/>
      <c r="I7" s="499"/>
      <c r="J7" s="499"/>
      <c r="K7" s="499"/>
      <c r="L7" s="499"/>
      <c r="M7" s="500"/>
      <c r="N7" s="198"/>
      <c r="O7" s="198"/>
      <c r="P7" s="198"/>
    </row>
    <row r="8" spans="2:16">
      <c r="B8" s="200" t="s">
        <v>42</v>
      </c>
      <c r="C8" s="201"/>
      <c r="D8" s="201"/>
      <c r="E8" s="202"/>
      <c r="F8" s="198"/>
      <c r="G8" s="198"/>
      <c r="H8" s="498"/>
      <c r="I8" s="499"/>
      <c r="J8" s="499"/>
      <c r="K8" s="499"/>
      <c r="L8" s="499"/>
      <c r="M8" s="500"/>
      <c r="N8" s="198"/>
      <c r="O8" s="198"/>
      <c r="P8" s="198"/>
    </row>
    <row r="9" spans="2:16">
      <c r="B9" s="200" t="s">
        <v>43</v>
      </c>
      <c r="C9" s="59"/>
      <c r="D9" s="59"/>
      <c r="E9" s="198"/>
      <c r="F9" s="198"/>
      <c r="G9" s="198"/>
      <c r="H9" s="498"/>
      <c r="I9" s="499"/>
      <c r="J9" s="499"/>
      <c r="K9" s="499"/>
      <c r="L9" s="499"/>
      <c r="M9" s="500"/>
      <c r="N9" s="198"/>
      <c r="O9" s="198"/>
      <c r="P9" s="198"/>
    </row>
    <row r="10" spans="2:16">
      <c r="B10" s="200" t="s">
        <v>44</v>
      </c>
      <c r="C10" s="59"/>
      <c r="D10" s="59"/>
      <c r="E10" s="198"/>
      <c r="F10" s="198"/>
      <c r="G10" s="198"/>
      <c r="H10" s="498"/>
      <c r="I10" s="499"/>
      <c r="J10" s="499"/>
      <c r="K10" s="499"/>
      <c r="L10" s="499"/>
      <c r="M10" s="500"/>
      <c r="N10" s="198"/>
      <c r="O10" s="198"/>
      <c r="P10" s="198"/>
    </row>
    <row r="11" spans="2:16">
      <c r="B11" s="200" t="s">
        <v>45</v>
      </c>
      <c r="C11" s="59"/>
      <c r="D11" s="59"/>
      <c r="E11" s="198"/>
      <c r="F11" s="198"/>
      <c r="G11" s="198"/>
      <c r="H11" s="498"/>
      <c r="I11" s="499"/>
      <c r="J11" s="499"/>
      <c r="K11" s="499"/>
      <c r="L11" s="499"/>
      <c r="M11" s="500"/>
      <c r="N11" s="198"/>
      <c r="O11" s="198"/>
      <c r="P11" s="198"/>
    </row>
    <row r="12" spans="2:16">
      <c r="B12" s="203" t="s">
        <v>775</v>
      </c>
      <c r="C12" s="59"/>
      <c r="D12" s="59"/>
      <c r="E12" s="198"/>
      <c r="F12" s="198"/>
      <c r="G12" s="198"/>
      <c r="H12" s="498"/>
      <c r="I12" s="499"/>
      <c r="J12" s="499"/>
      <c r="K12" s="499"/>
      <c r="L12" s="499"/>
      <c r="M12" s="500"/>
      <c r="N12" s="198"/>
      <c r="O12" s="198"/>
      <c r="P12" s="198"/>
    </row>
    <row r="13" spans="2:16">
      <c r="B13" s="200" t="s">
        <v>46</v>
      </c>
      <c r="C13" s="204"/>
      <c r="D13" s="205"/>
      <c r="E13" s="198"/>
      <c r="F13" s="198"/>
      <c r="G13" s="198"/>
      <c r="H13" s="498"/>
      <c r="I13" s="499"/>
      <c r="J13" s="499"/>
      <c r="K13" s="499"/>
      <c r="L13" s="499"/>
      <c r="M13" s="500"/>
      <c r="N13" s="198"/>
      <c r="O13" s="198"/>
      <c r="P13" s="198"/>
    </row>
    <row r="14" spans="2:16">
      <c r="B14" s="200" t="s">
        <v>840</v>
      </c>
      <c r="C14" s="205"/>
      <c r="D14" s="205"/>
      <c r="E14" s="198"/>
      <c r="F14" s="198"/>
      <c r="G14" s="198"/>
      <c r="H14" s="498"/>
      <c r="I14" s="499"/>
      <c r="J14" s="499"/>
      <c r="K14" s="499"/>
      <c r="L14" s="499"/>
      <c r="M14" s="500"/>
      <c r="N14" s="198"/>
      <c r="O14" s="198"/>
      <c r="P14" s="198"/>
    </row>
    <row r="15" spans="2:16">
      <c r="B15" s="200" t="s">
        <v>47</v>
      </c>
      <c r="C15" s="205"/>
      <c r="D15" s="205"/>
      <c r="E15" s="198"/>
      <c r="F15" s="198"/>
      <c r="G15" s="198"/>
      <c r="H15" s="498"/>
      <c r="I15" s="499"/>
      <c r="J15" s="499"/>
      <c r="K15" s="499"/>
      <c r="L15" s="499"/>
      <c r="M15" s="500"/>
      <c r="N15" s="198"/>
      <c r="O15" s="198"/>
      <c r="P15" s="198"/>
    </row>
    <row r="16" spans="2:16">
      <c r="B16" s="200" t="s">
        <v>841</v>
      </c>
      <c r="C16" s="205"/>
      <c r="D16" s="205"/>
      <c r="E16" s="198"/>
      <c r="F16" s="198"/>
      <c r="G16" s="198"/>
      <c r="H16" s="498"/>
      <c r="I16" s="499"/>
      <c r="J16" s="499"/>
      <c r="K16" s="499"/>
      <c r="L16" s="499"/>
      <c r="M16" s="500"/>
      <c r="N16" s="198"/>
      <c r="O16" s="198"/>
      <c r="P16" s="198"/>
    </row>
    <row r="17" spans="1:17">
      <c r="B17" s="206"/>
      <c r="C17" s="205"/>
      <c r="D17" s="205"/>
      <c r="E17" s="198"/>
      <c r="F17" s="198"/>
      <c r="G17" s="198"/>
      <c r="H17" s="501"/>
      <c r="I17" s="501"/>
      <c r="J17" s="501"/>
      <c r="K17" s="501"/>
      <c r="L17" s="501"/>
      <c r="M17" s="501"/>
      <c r="N17" s="198"/>
      <c r="O17" s="198"/>
      <c r="P17" s="198"/>
    </row>
    <row r="18" spans="1:17">
      <c r="B18" s="207" t="s">
        <v>776</v>
      </c>
      <c r="C18" s="205"/>
      <c r="D18" s="205"/>
      <c r="E18" s="198"/>
      <c r="F18" s="198"/>
      <c r="G18" s="198"/>
      <c r="H18" s="498"/>
      <c r="I18" s="499"/>
      <c r="J18" s="499"/>
      <c r="K18" s="499"/>
      <c r="L18" s="499"/>
      <c r="M18" s="500"/>
      <c r="N18" s="198"/>
      <c r="O18" s="198"/>
      <c r="P18" s="198"/>
    </row>
    <row r="19" spans="1:17">
      <c r="B19" s="207" t="s">
        <v>46</v>
      </c>
      <c r="C19" s="205"/>
      <c r="D19" s="205"/>
      <c r="E19" s="198"/>
      <c r="F19" s="198"/>
      <c r="G19" s="198"/>
      <c r="H19" s="498"/>
      <c r="I19" s="499"/>
      <c r="J19" s="499"/>
      <c r="K19" s="499"/>
      <c r="L19" s="499"/>
      <c r="M19" s="500"/>
      <c r="N19" s="198"/>
      <c r="O19" s="198"/>
      <c r="P19" s="198"/>
    </row>
    <row r="20" spans="1:17">
      <c r="B20" s="207" t="s">
        <v>43</v>
      </c>
      <c r="C20" s="205"/>
      <c r="D20" s="205"/>
      <c r="E20" s="198"/>
      <c r="F20" s="198"/>
      <c r="G20" s="198"/>
      <c r="H20" s="498"/>
      <c r="I20" s="499"/>
      <c r="J20" s="499"/>
      <c r="K20" s="499"/>
      <c r="L20" s="499"/>
      <c r="M20" s="500"/>
      <c r="N20" s="198"/>
      <c r="O20" s="198"/>
      <c r="P20" s="198"/>
    </row>
    <row r="21" spans="1:17">
      <c r="B21" s="207" t="s">
        <v>44</v>
      </c>
      <c r="C21" s="58"/>
      <c r="D21" s="205"/>
      <c r="E21" s="198"/>
      <c r="F21" s="198"/>
      <c r="G21" s="198"/>
      <c r="H21" s="498"/>
      <c r="I21" s="499"/>
      <c r="J21" s="499"/>
      <c r="K21" s="499"/>
      <c r="L21" s="499"/>
      <c r="M21" s="500"/>
      <c r="N21" s="198"/>
      <c r="O21" s="198"/>
      <c r="P21" s="198"/>
    </row>
    <row r="22" spans="1:17">
      <c r="B22" s="207" t="s">
        <v>45</v>
      </c>
      <c r="C22" s="198"/>
      <c r="D22" s="198"/>
      <c r="E22" s="198"/>
      <c r="F22" s="198"/>
      <c r="G22" s="198"/>
      <c r="H22" s="498"/>
      <c r="I22" s="499"/>
      <c r="J22" s="499"/>
      <c r="K22" s="499"/>
      <c r="L22" s="499"/>
      <c r="M22" s="500"/>
      <c r="N22" s="198"/>
      <c r="O22" s="198"/>
      <c r="P22" s="198"/>
    </row>
    <row r="23" spans="1:17">
      <c r="B23" s="200" t="s">
        <v>840</v>
      </c>
      <c r="C23" s="198"/>
      <c r="D23" s="198"/>
      <c r="E23" s="198"/>
      <c r="F23" s="198"/>
      <c r="G23" s="198"/>
      <c r="H23" s="498"/>
      <c r="I23" s="499"/>
      <c r="J23" s="499"/>
      <c r="K23" s="499"/>
      <c r="L23" s="499"/>
      <c r="M23" s="500"/>
      <c r="N23" s="198"/>
      <c r="O23" s="198"/>
      <c r="P23" s="198"/>
    </row>
    <row r="24" spans="1:17">
      <c r="B24" s="207" t="s">
        <v>47</v>
      </c>
      <c r="C24" s="198"/>
      <c r="D24" s="198"/>
      <c r="E24" s="198"/>
      <c r="F24" s="198"/>
      <c r="G24" s="198"/>
      <c r="H24" s="498"/>
      <c r="I24" s="499"/>
      <c r="J24" s="499"/>
      <c r="K24" s="499"/>
      <c r="L24" s="499"/>
      <c r="M24" s="500"/>
      <c r="N24" s="198"/>
      <c r="O24" s="198"/>
      <c r="P24" s="198"/>
    </row>
    <row r="25" spans="1:17">
      <c r="B25" s="207" t="s">
        <v>841</v>
      </c>
      <c r="C25" s="198"/>
      <c r="D25" s="198"/>
      <c r="E25" s="198"/>
      <c r="F25" s="198"/>
      <c r="G25" s="198"/>
      <c r="H25" s="498"/>
      <c r="I25" s="499"/>
      <c r="J25" s="499"/>
      <c r="K25" s="499"/>
      <c r="L25" s="499"/>
      <c r="M25" s="500"/>
      <c r="N25" s="198"/>
      <c r="O25" s="198"/>
      <c r="P25" s="198"/>
    </row>
    <row r="26" spans="1:17">
      <c r="B26" s="59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</row>
    <row r="27" spans="1:17" ht="32.25" customHeight="1">
      <c r="B27" s="366" t="s">
        <v>791</v>
      </c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</row>
    <row r="28" spans="1:17" s="51" customFormat="1" ht="15.75" customHeight="1" thickBot="1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P28" s="262"/>
    </row>
    <row r="29" spans="1:17">
      <c r="B29" s="208" t="s">
        <v>789</v>
      </c>
      <c r="C29" s="209"/>
      <c r="D29" s="210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2"/>
      <c r="P29" s="264"/>
      <c r="Q29" s="263"/>
    </row>
    <row r="30" spans="1:17" ht="22.5" customHeight="1">
      <c r="B30" s="496" t="s">
        <v>709</v>
      </c>
      <c r="C30" s="370"/>
      <c r="D30" s="370"/>
      <c r="E30" s="371"/>
      <c r="F30" s="369" t="s">
        <v>79</v>
      </c>
      <c r="G30" s="370"/>
      <c r="H30" s="370"/>
      <c r="I30" s="371"/>
      <c r="J30" s="502" t="s">
        <v>883</v>
      </c>
      <c r="K30" s="431" t="s">
        <v>918</v>
      </c>
      <c r="L30" s="431" t="s">
        <v>920</v>
      </c>
      <c r="M30" s="431" t="s">
        <v>807</v>
      </c>
      <c r="N30" s="431" t="s">
        <v>852</v>
      </c>
      <c r="O30" s="431" t="s">
        <v>853</v>
      </c>
      <c r="P30" s="431" t="s">
        <v>930</v>
      </c>
    </row>
    <row r="31" spans="1:17" ht="189" customHeight="1">
      <c r="B31" s="497" t="s">
        <v>49</v>
      </c>
      <c r="C31" s="391"/>
      <c r="D31" s="225" t="s">
        <v>835</v>
      </c>
      <c r="E31" s="105" t="s">
        <v>19</v>
      </c>
      <c r="F31" s="105" t="s">
        <v>754</v>
      </c>
      <c r="G31" s="105" t="s">
        <v>843</v>
      </c>
      <c r="H31" s="105" t="s">
        <v>804</v>
      </c>
      <c r="I31" s="213" t="s">
        <v>884</v>
      </c>
      <c r="J31" s="502"/>
      <c r="K31" s="431"/>
      <c r="L31" s="431"/>
      <c r="M31" s="431"/>
      <c r="N31" s="431"/>
      <c r="O31" s="431"/>
      <c r="P31" s="431"/>
    </row>
    <row r="32" spans="1:17" ht="15" customHeight="1">
      <c r="B32" s="518"/>
      <c r="C32" s="519"/>
      <c r="D32" s="520"/>
      <c r="E32" s="521"/>
      <c r="F32" s="522"/>
      <c r="G32" s="523">
        <v>0</v>
      </c>
      <c r="H32" s="523">
        <v>0</v>
      </c>
      <c r="I32" s="285">
        <f>G32+H32</f>
        <v>0</v>
      </c>
      <c r="J32" s="529">
        <v>0</v>
      </c>
      <c r="K32" s="529">
        <v>0</v>
      </c>
      <c r="L32" s="529">
        <v>0</v>
      </c>
      <c r="M32" s="261">
        <f>N32+O32</f>
        <v>0</v>
      </c>
      <c r="N32" s="530">
        <v>0</v>
      </c>
      <c r="O32" s="530">
        <v>0</v>
      </c>
      <c r="P32" s="531"/>
    </row>
    <row r="33" spans="2:18">
      <c r="B33" s="518"/>
      <c r="C33" s="519"/>
      <c r="D33" s="520"/>
      <c r="E33" s="521"/>
      <c r="F33" s="522"/>
      <c r="G33" s="523">
        <v>0</v>
      </c>
      <c r="H33" s="523">
        <v>0</v>
      </c>
      <c r="I33" s="285">
        <f t="shared" ref="I33:I41" si="0">G33+H33</f>
        <v>0</v>
      </c>
      <c r="J33" s="529">
        <v>0</v>
      </c>
      <c r="K33" s="529">
        <v>0</v>
      </c>
      <c r="L33" s="529">
        <v>0</v>
      </c>
      <c r="M33" s="261">
        <f t="shared" ref="M33:M41" si="1">N33+O33</f>
        <v>0</v>
      </c>
      <c r="N33" s="530">
        <v>0</v>
      </c>
      <c r="O33" s="530">
        <v>0</v>
      </c>
      <c r="P33" s="531"/>
    </row>
    <row r="34" spans="2:18" ht="15" customHeight="1">
      <c r="B34" s="518"/>
      <c r="C34" s="519"/>
      <c r="D34" s="520"/>
      <c r="E34" s="521"/>
      <c r="F34" s="524"/>
      <c r="G34" s="523">
        <v>0</v>
      </c>
      <c r="H34" s="523">
        <v>0</v>
      </c>
      <c r="I34" s="285">
        <f t="shared" si="0"/>
        <v>0</v>
      </c>
      <c r="J34" s="529">
        <v>0</v>
      </c>
      <c r="K34" s="529">
        <v>0</v>
      </c>
      <c r="L34" s="529">
        <v>0</v>
      </c>
      <c r="M34" s="261">
        <f t="shared" si="1"/>
        <v>0</v>
      </c>
      <c r="N34" s="530">
        <v>0</v>
      </c>
      <c r="O34" s="530">
        <v>0</v>
      </c>
      <c r="P34" s="531"/>
    </row>
    <row r="35" spans="2:18">
      <c r="B35" s="518"/>
      <c r="C35" s="519"/>
      <c r="D35" s="520"/>
      <c r="E35" s="521"/>
      <c r="F35" s="521"/>
      <c r="G35" s="523">
        <v>0</v>
      </c>
      <c r="H35" s="523">
        <v>0</v>
      </c>
      <c r="I35" s="285">
        <f t="shared" si="0"/>
        <v>0</v>
      </c>
      <c r="J35" s="529">
        <v>0</v>
      </c>
      <c r="K35" s="529">
        <v>0</v>
      </c>
      <c r="L35" s="529">
        <v>0</v>
      </c>
      <c r="M35" s="261">
        <f t="shared" si="1"/>
        <v>0</v>
      </c>
      <c r="N35" s="530">
        <v>0</v>
      </c>
      <c r="O35" s="530">
        <v>0</v>
      </c>
      <c r="P35" s="531"/>
    </row>
    <row r="36" spans="2:18">
      <c r="B36" s="518"/>
      <c r="C36" s="519"/>
      <c r="D36" s="520"/>
      <c r="E36" s="521"/>
      <c r="F36" s="521"/>
      <c r="G36" s="523">
        <v>0</v>
      </c>
      <c r="H36" s="523">
        <v>0</v>
      </c>
      <c r="I36" s="285">
        <f t="shared" si="0"/>
        <v>0</v>
      </c>
      <c r="J36" s="529">
        <v>0</v>
      </c>
      <c r="K36" s="529">
        <v>0</v>
      </c>
      <c r="L36" s="529">
        <v>0</v>
      </c>
      <c r="M36" s="261">
        <f t="shared" si="1"/>
        <v>0</v>
      </c>
      <c r="N36" s="530">
        <v>0</v>
      </c>
      <c r="O36" s="530">
        <v>0</v>
      </c>
      <c r="P36" s="531"/>
    </row>
    <row r="37" spans="2:18">
      <c r="B37" s="518"/>
      <c r="C37" s="519"/>
      <c r="D37" s="525"/>
      <c r="E37" s="525"/>
      <c r="F37" s="524"/>
      <c r="G37" s="523">
        <v>0</v>
      </c>
      <c r="H37" s="523">
        <v>0</v>
      </c>
      <c r="I37" s="285">
        <f t="shared" si="0"/>
        <v>0</v>
      </c>
      <c r="J37" s="529">
        <v>0</v>
      </c>
      <c r="K37" s="529">
        <v>0</v>
      </c>
      <c r="L37" s="529">
        <v>0</v>
      </c>
      <c r="M37" s="261">
        <f t="shared" si="1"/>
        <v>0</v>
      </c>
      <c r="N37" s="530">
        <v>0</v>
      </c>
      <c r="O37" s="530">
        <v>0</v>
      </c>
      <c r="P37" s="532"/>
    </row>
    <row r="38" spans="2:18">
      <c r="B38" s="518"/>
      <c r="C38" s="519"/>
      <c r="D38" s="525"/>
      <c r="E38" s="525"/>
      <c r="F38" s="524"/>
      <c r="G38" s="523">
        <v>0</v>
      </c>
      <c r="H38" s="523">
        <v>0</v>
      </c>
      <c r="I38" s="285">
        <f t="shared" si="0"/>
        <v>0</v>
      </c>
      <c r="J38" s="529">
        <v>0</v>
      </c>
      <c r="K38" s="529">
        <v>0</v>
      </c>
      <c r="L38" s="529">
        <v>0</v>
      </c>
      <c r="M38" s="261">
        <f t="shared" si="1"/>
        <v>0</v>
      </c>
      <c r="N38" s="530">
        <v>0</v>
      </c>
      <c r="O38" s="530">
        <v>0</v>
      </c>
      <c r="P38" s="532"/>
    </row>
    <row r="39" spans="2:18">
      <c r="B39" s="518"/>
      <c r="C39" s="519"/>
      <c r="D39" s="525"/>
      <c r="E39" s="525"/>
      <c r="F39" s="525"/>
      <c r="G39" s="523">
        <v>0</v>
      </c>
      <c r="H39" s="523">
        <v>0</v>
      </c>
      <c r="I39" s="285">
        <f t="shared" si="0"/>
        <v>0</v>
      </c>
      <c r="J39" s="529">
        <v>0</v>
      </c>
      <c r="K39" s="529">
        <v>0</v>
      </c>
      <c r="L39" s="529">
        <v>0</v>
      </c>
      <c r="M39" s="261">
        <f t="shared" si="1"/>
        <v>0</v>
      </c>
      <c r="N39" s="530">
        <v>0</v>
      </c>
      <c r="O39" s="530">
        <v>0</v>
      </c>
      <c r="P39" s="532"/>
    </row>
    <row r="40" spans="2:18">
      <c r="B40" s="518"/>
      <c r="C40" s="519"/>
      <c r="D40" s="525"/>
      <c r="E40" s="525"/>
      <c r="F40" s="525"/>
      <c r="G40" s="523">
        <v>0</v>
      </c>
      <c r="H40" s="523">
        <v>0</v>
      </c>
      <c r="I40" s="285">
        <f t="shared" si="0"/>
        <v>0</v>
      </c>
      <c r="J40" s="529">
        <v>0</v>
      </c>
      <c r="K40" s="529">
        <v>0</v>
      </c>
      <c r="L40" s="529">
        <v>0</v>
      </c>
      <c r="M40" s="261">
        <f t="shared" si="1"/>
        <v>0</v>
      </c>
      <c r="N40" s="530">
        <v>0</v>
      </c>
      <c r="O40" s="530">
        <v>0</v>
      </c>
      <c r="P40" s="532"/>
    </row>
    <row r="41" spans="2:18" ht="16.5" thickBot="1">
      <c r="B41" s="526"/>
      <c r="C41" s="527"/>
      <c r="D41" s="528"/>
      <c r="E41" s="528"/>
      <c r="F41" s="528"/>
      <c r="G41" s="523">
        <v>0</v>
      </c>
      <c r="H41" s="523">
        <v>0</v>
      </c>
      <c r="I41" s="285">
        <f t="shared" si="0"/>
        <v>0</v>
      </c>
      <c r="J41" s="529">
        <v>0</v>
      </c>
      <c r="K41" s="529">
        <v>0</v>
      </c>
      <c r="L41" s="529">
        <v>0</v>
      </c>
      <c r="M41" s="261">
        <f t="shared" si="1"/>
        <v>0</v>
      </c>
      <c r="N41" s="530">
        <v>0</v>
      </c>
      <c r="O41" s="530">
        <v>0</v>
      </c>
      <c r="P41" s="533"/>
    </row>
    <row r="42" spans="2:18" ht="16.5" thickBot="1">
      <c r="B42" s="491" t="s">
        <v>82</v>
      </c>
      <c r="C42" s="492"/>
      <c r="D42" s="492"/>
      <c r="E42" s="492"/>
      <c r="F42" s="493"/>
      <c r="G42" s="214">
        <f t="shared" ref="G42:M42" si="2">SUM(G32:G41)</f>
        <v>0</v>
      </c>
      <c r="H42" s="214">
        <f t="shared" si="2"/>
        <v>0</v>
      </c>
      <c r="I42" s="214">
        <f t="shared" si="2"/>
        <v>0</v>
      </c>
      <c r="J42" s="215">
        <f t="shared" si="2"/>
        <v>0</v>
      </c>
      <c r="K42" s="215">
        <f t="shared" si="2"/>
        <v>0</v>
      </c>
      <c r="L42" s="215">
        <f t="shared" si="2"/>
        <v>0</v>
      </c>
      <c r="M42" s="215">
        <f t="shared" si="2"/>
        <v>0</v>
      </c>
      <c r="N42" s="216"/>
      <c r="O42" s="216"/>
      <c r="P42" s="217"/>
    </row>
    <row r="43" spans="2:18">
      <c r="B43" s="218"/>
      <c r="C43" s="219"/>
      <c r="D43" s="219"/>
      <c r="E43" s="219"/>
      <c r="F43" s="219"/>
      <c r="G43" s="219"/>
      <c r="H43" s="219"/>
      <c r="I43" s="219"/>
      <c r="J43" s="219"/>
      <c r="K43" s="219"/>
      <c r="L43" s="219"/>
    </row>
    <row r="44" spans="2:18" ht="16.5" thickBot="1">
      <c r="B44" s="508" t="s">
        <v>790</v>
      </c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</row>
    <row r="45" spans="2:18" ht="212.25" customHeight="1" thickBot="1">
      <c r="B45" s="253" t="s">
        <v>754</v>
      </c>
      <c r="C45" s="254" t="s">
        <v>36</v>
      </c>
      <c r="D45" s="494" t="s">
        <v>19</v>
      </c>
      <c r="E45" s="495"/>
      <c r="F45" s="494" t="s">
        <v>49</v>
      </c>
      <c r="G45" s="506"/>
      <c r="H45" s="507"/>
      <c r="I45" s="282" t="s">
        <v>834</v>
      </c>
      <c r="J45" s="283" t="s">
        <v>805</v>
      </c>
      <c r="K45" s="257" t="s">
        <v>806</v>
      </c>
      <c r="L45" s="257" t="s">
        <v>885</v>
      </c>
      <c r="M45" s="255" t="s">
        <v>918</v>
      </c>
      <c r="N45" s="255" t="s">
        <v>919</v>
      </c>
      <c r="O45" s="255" t="s">
        <v>808</v>
      </c>
      <c r="P45" s="256" t="s">
        <v>898</v>
      </c>
      <c r="Q45" s="220"/>
      <c r="R45" s="219"/>
    </row>
    <row r="46" spans="2:18">
      <c r="B46" s="534"/>
      <c r="C46" s="535"/>
      <c r="D46" s="536"/>
      <c r="E46" s="537"/>
      <c r="F46" s="536"/>
      <c r="G46" s="538"/>
      <c r="H46" s="538"/>
      <c r="I46" s="539">
        <v>0</v>
      </c>
      <c r="J46" s="539">
        <v>0</v>
      </c>
      <c r="K46" s="288">
        <f>I46+J46</f>
        <v>0</v>
      </c>
      <c r="L46" s="554">
        <v>0</v>
      </c>
      <c r="M46" s="554">
        <v>0</v>
      </c>
      <c r="N46" s="554">
        <v>0</v>
      </c>
      <c r="O46" s="236">
        <f>L46*20.38+M46*14.78+N46*20.38</f>
        <v>0</v>
      </c>
      <c r="P46" s="240">
        <f>K46-O46</f>
        <v>0</v>
      </c>
      <c r="Q46" s="219"/>
      <c r="R46" s="219"/>
    </row>
    <row r="47" spans="2:18">
      <c r="B47" s="540"/>
      <c r="C47" s="541"/>
      <c r="D47" s="542"/>
      <c r="E47" s="519"/>
      <c r="F47" s="542"/>
      <c r="G47" s="543"/>
      <c r="H47" s="543"/>
      <c r="I47" s="523">
        <v>0</v>
      </c>
      <c r="J47" s="523">
        <v>0</v>
      </c>
      <c r="K47" s="285">
        <f t="shared" ref="K47:K55" si="3">I47+J47</f>
        <v>0</v>
      </c>
      <c r="L47" s="554">
        <v>0</v>
      </c>
      <c r="M47" s="554">
        <v>0</v>
      </c>
      <c r="N47" s="554">
        <v>0</v>
      </c>
      <c r="O47" s="237">
        <f t="shared" ref="O47:O55" si="4">L47*20.38+M47*14.78+N47*20.38</f>
        <v>0</v>
      </c>
      <c r="P47" s="241">
        <f t="shared" ref="P47:P55" si="5">K47-O47</f>
        <v>0</v>
      </c>
      <c r="Q47" s="219"/>
      <c r="R47" s="219"/>
    </row>
    <row r="48" spans="2:18">
      <c r="B48" s="540"/>
      <c r="C48" s="541"/>
      <c r="D48" s="542"/>
      <c r="E48" s="519"/>
      <c r="F48" s="542"/>
      <c r="G48" s="543"/>
      <c r="H48" s="543"/>
      <c r="I48" s="523">
        <v>0</v>
      </c>
      <c r="J48" s="523">
        <v>0</v>
      </c>
      <c r="K48" s="285">
        <f t="shared" si="3"/>
        <v>0</v>
      </c>
      <c r="L48" s="554">
        <v>0</v>
      </c>
      <c r="M48" s="554">
        <v>0</v>
      </c>
      <c r="N48" s="554">
        <v>0</v>
      </c>
      <c r="O48" s="237">
        <f t="shared" si="4"/>
        <v>0</v>
      </c>
      <c r="P48" s="241">
        <f t="shared" si="5"/>
        <v>0</v>
      </c>
      <c r="Q48" s="219"/>
      <c r="R48" s="219"/>
    </row>
    <row r="49" spans="1:18">
      <c r="B49" s="540"/>
      <c r="C49" s="541"/>
      <c r="D49" s="542"/>
      <c r="E49" s="519"/>
      <c r="F49" s="542"/>
      <c r="G49" s="543"/>
      <c r="H49" s="543"/>
      <c r="I49" s="523">
        <v>0</v>
      </c>
      <c r="J49" s="523">
        <v>0</v>
      </c>
      <c r="K49" s="285">
        <f t="shared" si="3"/>
        <v>0</v>
      </c>
      <c r="L49" s="554">
        <v>0</v>
      </c>
      <c r="M49" s="554">
        <v>0</v>
      </c>
      <c r="N49" s="554">
        <v>0</v>
      </c>
      <c r="O49" s="237">
        <f t="shared" si="4"/>
        <v>0</v>
      </c>
      <c r="P49" s="241">
        <f t="shared" si="5"/>
        <v>0</v>
      </c>
      <c r="Q49" s="219"/>
      <c r="R49" s="219"/>
    </row>
    <row r="50" spans="1:18">
      <c r="B50" s="540"/>
      <c r="C50" s="541"/>
      <c r="D50" s="542"/>
      <c r="E50" s="519"/>
      <c r="F50" s="542"/>
      <c r="G50" s="543"/>
      <c r="H50" s="543"/>
      <c r="I50" s="523">
        <v>0</v>
      </c>
      <c r="J50" s="523">
        <v>0</v>
      </c>
      <c r="K50" s="285">
        <f t="shared" si="3"/>
        <v>0</v>
      </c>
      <c r="L50" s="554">
        <v>0</v>
      </c>
      <c r="M50" s="554">
        <v>0</v>
      </c>
      <c r="N50" s="554">
        <v>0</v>
      </c>
      <c r="O50" s="237">
        <f t="shared" si="4"/>
        <v>0</v>
      </c>
      <c r="P50" s="241">
        <f t="shared" si="5"/>
        <v>0</v>
      </c>
      <c r="Q50" s="219"/>
      <c r="R50" s="219"/>
    </row>
    <row r="51" spans="1:18">
      <c r="B51" s="540"/>
      <c r="C51" s="541"/>
      <c r="D51" s="542"/>
      <c r="E51" s="519"/>
      <c r="F51" s="542"/>
      <c r="G51" s="543"/>
      <c r="H51" s="543"/>
      <c r="I51" s="523">
        <v>0</v>
      </c>
      <c r="J51" s="523">
        <v>0</v>
      </c>
      <c r="K51" s="285">
        <f t="shared" si="3"/>
        <v>0</v>
      </c>
      <c r="L51" s="554">
        <v>0</v>
      </c>
      <c r="M51" s="554">
        <v>0</v>
      </c>
      <c r="N51" s="554">
        <v>0</v>
      </c>
      <c r="O51" s="237">
        <f t="shared" si="4"/>
        <v>0</v>
      </c>
      <c r="P51" s="241">
        <f t="shared" si="5"/>
        <v>0</v>
      </c>
      <c r="Q51" s="219"/>
      <c r="R51" s="219"/>
    </row>
    <row r="52" spans="1:18">
      <c r="B52" s="540"/>
      <c r="C52" s="541"/>
      <c r="D52" s="542"/>
      <c r="E52" s="519"/>
      <c r="F52" s="542"/>
      <c r="G52" s="543"/>
      <c r="H52" s="543"/>
      <c r="I52" s="523">
        <v>0</v>
      </c>
      <c r="J52" s="523">
        <v>0</v>
      </c>
      <c r="K52" s="285">
        <f t="shared" si="3"/>
        <v>0</v>
      </c>
      <c r="L52" s="554">
        <v>0</v>
      </c>
      <c r="M52" s="554">
        <v>0</v>
      </c>
      <c r="N52" s="554">
        <v>0</v>
      </c>
      <c r="O52" s="237">
        <f t="shared" si="4"/>
        <v>0</v>
      </c>
      <c r="P52" s="241">
        <f t="shared" si="5"/>
        <v>0</v>
      </c>
      <c r="Q52" s="219"/>
      <c r="R52" s="219"/>
    </row>
    <row r="53" spans="1:18">
      <c r="B53" s="540"/>
      <c r="C53" s="541"/>
      <c r="D53" s="544"/>
      <c r="E53" s="545"/>
      <c r="F53" s="542"/>
      <c r="G53" s="543"/>
      <c r="H53" s="543"/>
      <c r="I53" s="523">
        <v>0</v>
      </c>
      <c r="J53" s="523">
        <v>0</v>
      </c>
      <c r="K53" s="285">
        <f t="shared" si="3"/>
        <v>0</v>
      </c>
      <c r="L53" s="554">
        <v>0</v>
      </c>
      <c r="M53" s="554">
        <v>0</v>
      </c>
      <c r="N53" s="554">
        <v>0</v>
      </c>
      <c r="O53" s="237">
        <f t="shared" si="4"/>
        <v>0</v>
      </c>
      <c r="P53" s="241">
        <f t="shared" si="5"/>
        <v>0</v>
      </c>
      <c r="Q53" s="219"/>
      <c r="R53" s="219"/>
    </row>
    <row r="54" spans="1:18">
      <c r="B54" s="540"/>
      <c r="C54" s="541"/>
      <c r="D54" s="542"/>
      <c r="E54" s="519"/>
      <c r="F54" s="544"/>
      <c r="G54" s="546"/>
      <c r="H54" s="546"/>
      <c r="I54" s="523">
        <v>0</v>
      </c>
      <c r="J54" s="523">
        <v>0</v>
      </c>
      <c r="K54" s="285">
        <f t="shared" si="3"/>
        <v>0</v>
      </c>
      <c r="L54" s="554">
        <v>0</v>
      </c>
      <c r="M54" s="554">
        <v>0</v>
      </c>
      <c r="N54" s="554">
        <v>0</v>
      </c>
      <c r="O54" s="237">
        <f t="shared" si="4"/>
        <v>0</v>
      </c>
      <c r="P54" s="241">
        <f t="shared" si="5"/>
        <v>0</v>
      </c>
      <c r="Q54" s="219"/>
      <c r="R54" s="219"/>
    </row>
    <row r="55" spans="1:18" ht="16.5" thickBot="1">
      <c r="B55" s="547"/>
      <c r="C55" s="548"/>
      <c r="D55" s="549"/>
      <c r="E55" s="550"/>
      <c r="F55" s="551"/>
      <c r="G55" s="552"/>
      <c r="H55" s="552"/>
      <c r="I55" s="553">
        <v>0</v>
      </c>
      <c r="J55" s="553">
        <v>0</v>
      </c>
      <c r="K55" s="289">
        <f t="shared" si="3"/>
        <v>0</v>
      </c>
      <c r="L55" s="554">
        <v>0</v>
      </c>
      <c r="M55" s="554">
        <v>0</v>
      </c>
      <c r="N55" s="554">
        <v>0</v>
      </c>
      <c r="O55" s="238">
        <f t="shared" si="4"/>
        <v>0</v>
      </c>
      <c r="P55" s="242">
        <f t="shared" si="5"/>
        <v>0</v>
      </c>
      <c r="Q55" s="219"/>
      <c r="R55" s="219"/>
    </row>
    <row r="56" spans="1:18" ht="16.5" thickBot="1">
      <c r="B56" s="491" t="s">
        <v>82</v>
      </c>
      <c r="C56" s="492"/>
      <c r="D56" s="492"/>
      <c r="E56" s="492"/>
      <c r="F56" s="492"/>
      <c r="G56" s="492"/>
      <c r="H56" s="493"/>
      <c r="I56" s="235">
        <f t="shared" ref="I56:P56" si="6">SUM(I46:I55)</f>
        <v>0</v>
      </c>
      <c r="J56" s="235">
        <f t="shared" si="6"/>
        <v>0</v>
      </c>
      <c r="K56" s="235">
        <f t="shared" si="6"/>
        <v>0</v>
      </c>
      <c r="L56" s="221">
        <f t="shared" si="6"/>
        <v>0</v>
      </c>
      <c r="M56" s="221">
        <f t="shared" si="6"/>
        <v>0</v>
      </c>
      <c r="N56" s="221">
        <f t="shared" si="6"/>
        <v>0</v>
      </c>
      <c r="O56" s="235">
        <f t="shared" si="6"/>
        <v>0</v>
      </c>
      <c r="P56" s="239">
        <f t="shared" si="6"/>
        <v>0</v>
      </c>
      <c r="Q56" s="219"/>
      <c r="R56" s="219"/>
    </row>
    <row r="58" spans="1:18">
      <c r="O58" s="51"/>
    </row>
    <row r="59" spans="1:18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8">
      <c r="B60" s="150"/>
      <c r="C60" s="150"/>
      <c r="D60" s="150"/>
      <c r="E60" s="150"/>
      <c r="F60" s="150"/>
      <c r="G60" s="150"/>
      <c r="H60" s="150"/>
      <c r="M60" s="150"/>
      <c r="N60" s="150"/>
      <c r="O60" s="150"/>
      <c r="P60" s="150"/>
    </row>
    <row r="61" spans="1:18" ht="36" customHeight="1">
      <c r="B61" s="503" t="s">
        <v>87</v>
      </c>
      <c r="C61" s="503"/>
      <c r="D61" s="503"/>
      <c r="E61" s="160"/>
      <c r="F61" s="160"/>
      <c r="G61" s="160"/>
      <c r="H61" s="160"/>
      <c r="M61" s="504" t="s">
        <v>917</v>
      </c>
      <c r="N61" s="505"/>
      <c r="O61" s="505"/>
      <c r="P61" s="505"/>
    </row>
    <row r="62" spans="1:18">
      <c r="A62" s="150"/>
    </row>
    <row r="63" spans="1:18" ht="18.75">
      <c r="B63" s="49" t="s">
        <v>916</v>
      </c>
    </row>
    <row r="69" spans="1:12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</row>
  </sheetData>
  <customSheetViews>
    <customSheetView guid="{B1C57C27-B15D-44EF-9172-FD33E0A98246}" fitToPage="1" topLeftCell="A107">
      <selection activeCell="G120" sqref="G120"/>
      <pageMargins left="0.70866141732283472" right="0.70866141732283472" top="0.74803149606299213" bottom="0.74803149606299213" header="0.31496062992125984" footer="0.31496062992125984"/>
      <pageSetup paperSize="9" scale="60" fitToHeight="0" orientation="landscape" r:id="rId1"/>
      <headerFooter>
        <oddHeader>&amp;L&amp;F &amp;A</oddHeader>
        <oddFooter>&amp;CStrona &amp;P z &amp;N</oddFooter>
      </headerFooter>
    </customSheetView>
    <customSheetView guid="{B0531593-309E-4573-BE7A-8428DA1E2816}" scale="85" fitToPage="1" topLeftCell="A40">
      <selection activeCell="C58" sqref="C58:N58"/>
      <pageMargins left="0.70866141732283472" right="0.70866141732283472" top="0.74803149606299213" bottom="0.74803149606299213" header="0.31496062992125984" footer="0.31496062992125984"/>
      <pageSetup paperSize="9" scale="60" fitToHeight="0" orientation="landscape" r:id="rId2"/>
      <headerFooter>
        <oddHeader>&amp;L&amp;F &amp;A</oddHeader>
        <oddFooter>&amp;CStrona &amp;P z &amp;N</oddFooter>
      </headerFooter>
    </customSheetView>
    <customSheetView guid="{1E2382C7-6FF2-440C-87F6-9FCD673688B6}" fitToPage="1" topLeftCell="A61">
      <selection activeCell="E65" sqref="E65:P65"/>
      <pageMargins left="0.70866141732283472" right="0.70866141732283472" top="0.74803149606299213" bottom="0.74803149606299213" header="0.31496062992125984" footer="0.31496062992125984"/>
      <pageSetup paperSize="9" scale="60" fitToHeight="0" orientation="landscape" r:id="rId3"/>
      <headerFooter>
        <oddHeader>&amp;L&amp;F &amp;A</oddHeader>
        <oddFooter>&amp;CStrona &amp;P z &amp;N</oddFooter>
      </headerFooter>
    </customSheetView>
  </customSheetViews>
  <mergeCells count="68">
    <mergeCell ref="L30:L31"/>
    <mergeCell ref="K30:K31"/>
    <mergeCell ref="J30:J31"/>
    <mergeCell ref="B61:D61"/>
    <mergeCell ref="M61:P61"/>
    <mergeCell ref="F30:I30"/>
    <mergeCell ref="F45:H45"/>
    <mergeCell ref="B42:F42"/>
    <mergeCell ref="F50:H50"/>
    <mergeCell ref="D46:E46"/>
    <mergeCell ref="F48:H48"/>
    <mergeCell ref="D49:E49"/>
    <mergeCell ref="F49:H49"/>
    <mergeCell ref="B44:P44"/>
    <mergeCell ref="B36:C36"/>
    <mergeCell ref="B37:C37"/>
    <mergeCell ref="H11:M11"/>
    <mergeCell ref="H12:M12"/>
    <mergeCell ref="H24:M24"/>
    <mergeCell ref="H25:M25"/>
    <mergeCell ref="H19:M19"/>
    <mergeCell ref="H20:M20"/>
    <mergeCell ref="H21:M21"/>
    <mergeCell ref="H22:M22"/>
    <mergeCell ref="H14:M14"/>
    <mergeCell ref="H23:M23"/>
    <mergeCell ref="H13:M13"/>
    <mergeCell ref="H15:M15"/>
    <mergeCell ref="H16:M16"/>
    <mergeCell ref="H18:M18"/>
    <mergeCell ref="H17:M17"/>
    <mergeCell ref="H6:M6"/>
    <mergeCell ref="H7:M7"/>
    <mergeCell ref="H8:M8"/>
    <mergeCell ref="H9:M9"/>
    <mergeCell ref="H10:M10"/>
    <mergeCell ref="B27:P27"/>
    <mergeCell ref="B40:C40"/>
    <mergeCell ref="B41:C41"/>
    <mergeCell ref="B38:C38"/>
    <mergeCell ref="D45:E45"/>
    <mergeCell ref="B39:C39"/>
    <mergeCell ref="B35:C35"/>
    <mergeCell ref="B30:E30"/>
    <mergeCell ref="B31:C31"/>
    <mergeCell ref="B32:C32"/>
    <mergeCell ref="B33:C33"/>
    <mergeCell ref="B34:C34"/>
    <mergeCell ref="M30:M31"/>
    <mergeCell ref="N30:N31"/>
    <mergeCell ref="O30:O31"/>
    <mergeCell ref="P30:P31"/>
    <mergeCell ref="F53:H53"/>
    <mergeCell ref="F52:H52"/>
    <mergeCell ref="B56:H56"/>
    <mergeCell ref="F46:H46"/>
    <mergeCell ref="F47:H47"/>
    <mergeCell ref="F54:H54"/>
    <mergeCell ref="F55:H55"/>
    <mergeCell ref="D54:E54"/>
    <mergeCell ref="D55:E55"/>
    <mergeCell ref="D51:E51"/>
    <mergeCell ref="D53:E53"/>
    <mergeCell ref="F51:H51"/>
    <mergeCell ref="D52:E52"/>
    <mergeCell ref="D50:E50"/>
    <mergeCell ref="D48:E48"/>
    <mergeCell ref="D47:E4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1" fitToHeight="0" orientation="landscape" r:id="rId4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showFormulas="1" workbookViewId="0">
      <selection activeCell="B27" sqref="B27"/>
    </sheetView>
  </sheetViews>
  <sheetFormatPr defaultRowHeight="14.25"/>
  <cols>
    <col min="1" max="1" width="35.75" customWidth="1"/>
    <col min="2" max="2" width="46.625" customWidth="1"/>
    <col min="3" max="3" width="17.5" customWidth="1"/>
    <col min="4" max="4" width="15" customWidth="1"/>
    <col min="5" max="5" width="39.125" customWidth="1"/>
  </cols>
  <sheetData>
    <row r="2" spans="1:7">
      <c r="C2" t="s">
        <v>50</v>
      </c>
    </row>
    <row r="4" spans="1:7" ht="30" customHeight="1">
      <c r="A4" s="1" t="s">
        <v>51</v>
      </c>
      <c r="B4" s="1" t="s">
        <v>85</v>
      </c>
      <c r="C4" s="12" t="s">
        <v>58</v>
      </c>
      <c r="D4" s="13" t="s">
        <v>48</v>
      </c>
      <c r="E4" s="5" t="s">
        <v>84</v>
      </c>
      <c r="F4" s="8"/>
      <c r="G4" s="9"/>
    </row>
    <row r="5" spans="1:7">
      <c r="A5" s="2" t="s">
        <v>52</v>
      </c>
      <c r="B5" s="14" t="s">
        <v>59</v>
      </c>
      <c r="C5" s="14" t="s">
        <v>59</v>
      </c>
      <c r="D5" s="14" t="s">
        <v>59</v>
      </c>
      <c r="E5" s="14" t="s">
        <v>59</v>
      </c>
      <c r="F5" s="10"/>
      <c r="G5" s="11"/>
    </row>
    <row r="6" spans="1:7">
      <c r="A6" s="2" t="s">
        <v>53</v>
      </c>
      <c r="B6" s="14" t="s">
        <v>36</v>
      </c>
      <c r="C6" s="14" t="s">
        <v>60</v>
      </c>
      <c r="D6" s="6">
        <v>0</v>
      </c>
      <c r="E6" s="7" t="s">
        <v>940</v>
      </c>
      <c r="F6" s="10"/>
      <c r="G6" s="11"/>
    </row>
    <row r="7" spans="1:7">
      <c r="A7" s="2" t="s">
        <v>54</v>
      </c>
      <c r="B7" s="14" t="s">
        <v>37</v>
      </c>
      <c r="C7" s="14" t="s">
        <v>61</v>
      </c>
      <c r="D7" s="6">
        <v>1</v>
      </c>
      <c r="E7" s="7" t="s">
        <v>941</v>
      </c>
      <c r="F7" s="10"/>
      <c r="G7" s="11"/>
    </row>
    <row r="8" spans="1:7">
      <c r="A8" s="2" t="s">
        <v>55</v>
      </c>
      <c r="B8" s="14" t="s">
        <v>38</v>
      </c>
      <c r="C8" s="6"/>
      <c r="D8" s="6">
        <v>2</v>
      </c>
      <c r="E8" s="7" t="s">
        <v>942</v>
      </c>
    </row>
    <row r="9" spans="1:7">
      <c r="A9" s="2" t="s">
        <v>56</v>
      </c>
      <c r="B9" s="14" t="s">
        <v>39</v>
      </c>
      <c r="C9" s="3"/>
      <c r="D9" s="6">
        <v>3</v>
      </c>
      <c r="E9" s="4"/>
    </row>
    <row r="10" spans="1:7">
      <c r="A10" s="2" t="s">
        <v>57</v>
      </c>
      <c r="B10" s="14" t="s">
        <v>40</v>
      </c>
      <c r="C10" s="3"/>
      <c r="D10" s="6"/>
      <c r="E10" s="4"/>
    </row>
    <row r="11" spans="1:7">
      <c r="B11" s="3"/>
      <c r="C11" s="3"/>
    </row>
    <row r="12" spans="1:7">
      <c r="B12" s="3"/>
      <c r="C12" s="3"/>
    </row>
    <row r="13" spans="1:7">
      <c r="B13" s="3"/>
      <c r="C13" s="3"/>
    </row>
    <row r="16" spans="1:7">
      <c r="A16" s="280"/>
    </row>
    <row r="17" spans="1:12">
      <c r="A17" s="280"/>
    </row>
    <row r="19" spans="1:12" ht="15.75">
      <c r="B19" s="149"/>
      <c r="C19" s="149"/>
      <c r="D19" s="149"/>
      <c r="E19" s="149"/>
      <c r="F19" s="149"/>
      <c r="G19" s="149"/>
      <c r="H19" s="149"/>
      <c r="I19" s="149"/>
      <c r="J19" s="149"/>
      <c r="K19" s="150"/>
    </row>
    <row r="20" spans="1:12" ht="15.75">
      <c r="B20" s="149"/>
      <c r="C20" s="149"/>
      <c r="D20" s="149"/>
      <c r="E20" s="149"/>
      <c r="F20" s="149"/>
      <c r="G20" s="149"/>
      <c r="H20" s="149"/>
      <c r="I20" s="149"/>
      <c r="J20" s="149"/>
      <c r="K20" s="150"/>
    </row>
    <row r="21" spans="1:12" ht="15.75">
      <c r="B21" s="149"/>
      <c r="C21" s="149"/>
      <c r="D21" s="149"/>
      <c r="E21" s="149"/>
      <c r="F21" s="149"/>
      <c r="G21" s="149"/>
      <c r="H21" s="149"/>
      <c r="I21" s="149"/>
      <c r="J21" s="149"/>
      <c r="K21" s="150"/>
    </row>
    <row r="22" spans="1:12" ht="15.75">
      <c r="B22" s="149"/>
      <c r="C22" s="149"/>
      <c r="D22" s="149"/>
      <c r="E22" s="149"/>
      <c r="F22" s="149"/>
      <c r="G22" s="149"/>
      <c r="H22" s="149"/>
      <c r="I22" s="149"/>
      <c r="J22" s="149"/>
      <c r="K22" s="150"/>
    </row>
    <row r="25" spans="1:12">
      <c r="B25" t="s">
        <v>79</v>
      </c>
    </row>
    <row r="26" spans="1:12">
      <c r="A26" s="279">
        <v>0</v>
      </c>
      <c r="B26" s="33" t="s">
        <v>934</v>
      </c>
    </row>
    <row r="27" spans="1:12" ht="15.75" customHeight="1">
      <c r="A27" s="279">
        <v>1</v>
      </c>
      <c r="B27" s="281" t="s">
        <v>935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</row>
    <row r="28" spans="1:12" ht="15.75">
      <c r="A28" s="279">
        <v>2</v>
      </c>
      <c r="B28" s="149" t="s">
        <v>936</v>
      </c>
    </row>
    <row r="29" spans="1:12" ht="15.75">
      <c r="A29" s="279">
        <v>3</v>
      </c>
      <c r="B29" s="149" t="s">
        <v>937</v>
      </c>
    </row>
    <row r="30" spans="1:12" ht="15.75">
      <c r="A30" s="279">
        <v>4</v>
      </c>
      <c r="B30" s="149" t="s">
        <v>938</v>
      </c>
    </row>
    <row r="31" spans="1:12" ht="15.75">
      <c r="A31" s="279">
        <v>5</v>
      </c>
      <c r="B31" s="149" t="s">
        <v>939</v>
      </c>
    </row>
    <row r="35" spans="1:2">
      <c r="A35" s="36" t="s">
        <v>59</v>
      </c>
      <c r="B35" t="s">
        <v>1</v>
      </c>
    </row>
    <row r="36" spans="1:2">
      <c r="A36" s="35" t="s">
        <v>3</v>
      </c>
      <c r="B36" t="s">
        <v>9</v>
      </c>
    </row>
    <row r="37" spans="1:2">
      <c r="A37" s="35" t="s">
        <v>4</v>
      </c>
      <c r="B37" t="s">
        <v>10</v>
      </c>
    </row>
    <row r="38" spans="1:2">
      <c r="A38" s="35" t="s">
        <v>5</v>
      </c>
      <c r="B38" t="s">
        <v>11</v>
      </c>
    </row>
    <row r="39" spans="1:2">
      <c r="A39" s="35" t="s">
        <v>6</v>
      </c>
      <c r="B39" s="34" t="s">
        <v>8</v>
      </c>
    </row>
    <row r="40" spans="1:2">
      <c r="A40" s="35" t="s">
        <v>7</v>
      </c>
      <c r="B40" t="s">
        <v>12</v>
      </c>
    </row>
    <row r="41" spans="1:2">
      <c r="A41" s="35">
        <v>2</v>
      </c>
      <c r="B41" t="s">
        <v>2</v>
      </c>
    </row>
    <row r="44" spans="1:2">
      <c r="A44" s="36" t="s">
        <v>59</v>
      </c>
      <c r="B44" t="s">
        <v>0</v>
      </c>
    </row>
    <row r="45" spans="1:2">
      <c r="A45">
        <v>0</v>
      </c>
      <c r="B45" t="s">
        <v>13</v>
      </c>
    </row>
    <row r="46" spans="1:2">
      <c r="A46">
        <v>1</v>
      </c>
      <c r="B46" t="s">
        <v>14</v>
      </c>
    </row>
    <row r="47" spans="1:2">
      <c r="A47">
        <v>2</v>
      </c>
      <c r="B47" t="s">
        <v>15</v>
      </c>
    </row>
    <row r="48" spans="1:2">
      <c r="A48">
        <v>3</v>
      </c>
      <c r="B48" t="s">
        <v>16</v>
      </c>
    </row>
  </sheetData>
  <customSheetViews>
    <customSheetView guid="{B1C57C27-B15D-44EF-9172-FD33E0A98246}" state="hidden">
      <selection activeCell="E6" sqref="E6:E8"/>
      <pageMargins left="0.7" right="0.7" top="0.75" bottom="0.75" header="0.3" footer="0.3"/>
      <pageSetup paperSize="9" orientation="portrait" r:id="rId1"/>
    </customSheetView>
    <customSheetView guid="{B0531593-309E-4573-BE7A-8428DA1E2816}" state="hidden">
      <selection activeCell="E6" sqref="E6:E8"/>
      <pageMargins left="0.7" right="0.7" top="0.75" bottom="0.75" header="0.3" footer="0.3"/>
      <pageSetup paperSize="9" orientation="portrait" r:id="rId2"/>
    </customSheetView>
    <customSheetView guid="{1E2382C7-6FF2-440C-87F6-9FCD673688B6}" state="hidden">
      <selection activeCell="E6" sqref="E6:E8"/>
      <pageMargins left="0.7" right="0.7" top="0.75" bottom="0.75" header="0.3" footer="0.3"/>
      <pageSetup paperSize="9" orientation="portrait" r:id="rId3"/>
    </customSheetView>
  </customSheetViews>
  <phoneticPr fontId="0" type="noConversion"/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workbookViewId="0">
      <selection activeCell="A77" sqref="A77:XFD77"/>
    </sheetView>
  </sheetViews>
  <sheetFormatPr defaultRowHeight="14.25"/>
  <sheetData>
    <row r="1" spans="1:13" ht="23.25" customHeight="1">
      <c r="A1" t="s">
        <v>88</v>
      </c>
    </row>
    <row r="2" spans="1:13" ht="20.25" customHeight="1"/>
    <row r="3" spans="1:13">
      <c r="A3" s="515" t="s">
        <v>89</v>
      </c>
      <c r="B3" s="515" t="s">
        <v>90</v>
      </c>
      <c r="C3" s="515" t="s">
        <v>49</v>
      </c>
      <c r="D3" s="515" t="s">
        <v>91</v>
      </c>
      <c r="E3" s="515" t="s">
        <v>92</v>
      </c>
      <c r="F3" s="509" t="s">
        <v>93</v>
      </c>
      <c r="G3" s="510"/>
      <c r="H3" s="510"/>
      <c r="I3" s="510"/>
      <c r="J3" s="510"/>
      <c r="K3" s="510"/>
      <c r="L3" s="510"/>
      <c r="M3" s="511"/>
    </row>
    <row r="4" spans="1:13" ht="30.75" customHeight="1">
      <c r="A4" s="516"/>
      <c r="B4" s="516"/>
      <c r="C4" s="516"/>
      <c r="D4" s="516"/>
      <c r="E4" s="516"/>
      <c r="F4" s="18">
        <v>2013</v>
      </c>
      <c r="G4" s="18">
        <v>2014</v>
      </c>
      <c r="H4" s="18">
        <v>2015</v>
      </c>
      <c r="I4" s="18">
        <v>2016</v>
      </c>
      <c r="J4" s="18">
        <v>2017</v>
      </c>
      <c r="K4" s="18">
        <v>2018</v>
      </c>
      <c r="L4" s="18">
        <v>2019</v>
      </c>
      <c r="M4" s="18">
        <v>2020</v>
      </c>
    </row>
    <row r="5" spans="1:13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22</v>
      </c>
      <c r="G5" s="19">
        <v>23</v>
      </c>
      <c r="H5" s="19">
        <v>24</v>
      </c>
      <c r="I5" s="19">
        <v>25</v>
      </c>
      <c r="J5" s="19">
        <v>26</v>
      </c>
      <c r="K5" s="19">
        <v>27</v>
      </c>
      <c r="L5" s="19">
        <v>28</v>
      </c>
      <c r="M5" s="19">
        <v>29</v>
      </c>
    </row>
    <row r="6" spans="1:13">
      <c r="A6" s="512" t="s">
        <v>94</v>
      </c>
      <c r="B6" s="513"/>
      <c r="C6" s="513"/>
      <c r="D6" s="513"/>
      <c r="E6" s="514"/>
      <c r="F6" s="20">
        <v>77816762</v>
      </c>
      <c r="G6" s="21">
        <v>72258416</v>
      </c>
      <c r="H6" s="20">
        <v>66700077</v>
      </c>
      <c r="I6" s="21">
        <v>60030069</v>
      </c>
      <c r="J6" s="21">
        <v>52248393</v>
      </c>
      <c r="K6" s="20">
        <v>43355052</v>
      </c>
      <c r="L6" s="20">
        <v>32238368</v>
      </c>
      <c r="M6" s="22">
        <v>0</v>
      </c>
    </row>
    <row r="7" spans="1:13" ht="15">
      <c r="A7" s="23"/>
      <c r="B7" s="23"/>
      <c r="C7" s="23"/>
      <c r="D7" s="23"/>
      <c r="E7" s="23"/>
      <c r="F7" s="24">
        <v>77816756</v>
      </c>
      <c r="G7" s="24">
        <v>72258416</v>
      </c>
      <c r="H7" s="24">
        <v>66700076</v>
      </c>
      <c r="I7" s="24">
        <v>60030069</v>
      </c>
      <c r="J7" s="24">
        <v>52248393</v>
      </c>
      <c r="K7" s="24">
        <v>43355049</v>
      </c>
      <c r="L7" s="24">
        <v>32238370</v>
      </c>
      <c r="M7" s="25">
        <v>0</v>
      </c>
    </row>
    <row r="8" spans="1:13" ht="15">
      <c r="A8" s="32" t="s">
        <v>59</v>
      </c>
      <c r="B8" s="30" t="s">
        <v>708</v>
      </c>
      <c r="C8" s="30" t="s">
        <v>708</v>
      </c>
      <c r="D8" s="30" t="s">
        <v>708</v>
      </c>
      <c r="E8" s="30" t="s">
        <v>708</v>
      </c>
      <c r="F8" s="31" t="s">
        <v>710</v>
      </c>
      <c r="G8" s="31" t="s">
        <v>710</v>
      </c>
      <c r="H8" s="31" t="s">
        <v>710</v>
      </c>
      <c r="I8" s="31" t="s">
        <v>710</v>
      </c>
      <c r="J8" s="31" t="s">
        <v>710</v>
      </c>
      <c r="K8" s="31" t="s">
        <v>710</v>
      </c>
      <c r="L8" s="31" t="s">
        <v>710</v>
      </c>
      <c r="M8" s="31" t="s">
        <v>710</v>
      </c>
    </row>
    <row r="9" spans="1:13" ht="22.5">
      <c r="A9" s="26" t="s">
        <v>95</v>
      </c>
      <c r="B9" s="26" t="s">
        <v>96</v>
      </c>
      <c r="C9" s="27" t="s">
        <v>97</v>
      </c>
      <c r="D9" s="27" t="s">
        <v>98</v>
      </c>
      <c r="E9" s="27" t="s">
        <v>99</v>
      </c>
      <c r="F9" s="28">
        <v>3837634</v>
      </c>
      <c r="G9" s="28">
        <v>3547498</v>
      </c>
      <c r="H9" s="28">
        <v>3083433</v>
      </c>
      <c r="I9" s="28">
        <v>2346156</v>
      </c>
      <c r="J9" s="28">
        <v>1775386</v>
      </c>
      <c r="K9" s="28">
        <v>1414640</v>
      </c>
      <c r="L9" s="28">
        <v>1051912</v>
      </c>
      <c r="M9" s="29">
        <v>0</v>
      </c>
    </row>
    <row r="10" spans="1:13" ht="22.5">
      <c r="A10" s="26" t="s">
        <v>100</v>
      </c>
      <c r="B10" s="26" t="s">
        <v>101</v>
      </c>
      <c r="C10" s="27" t="s">
        <v>102</v>
      </c>
      <c r="D10" s="27" t="s">
        <v>103</v>
      </c>
      <c r="E10" s="27" t="s">
        <v>99</v>
      </c>
      <c r="F10" s="28">
        <v>6709155</v>
      </c>
      <c r="G10" s="28">
        <v>6201924</v>
      </c>
      <c r="H10" s="28">
        <v>5390621</v>
      </c>
      <c r="I10" s="28">
        <v>4101675</v>
      </c>
      <c r="J10" s="28">
        <v>3103824</v>
      </c>
      <c r="K10" s="28">
        <v>2473149</v>
      </c>
      <c r="L10" s="28">
        <v>1839008</v>
      </c>
      <c r="M10" s="29">
        <v>0</v>
      </c>
    </row>
    <row r="11" spans="1:13" ht="22.5">
      <c r="A11" s="26" t="s">
        <v>104</v>
      </c>
      <c r="B11" s="26" t="s">
        <v>105</v>
      </c>
      <c r="C11" s="27" t="s">
        <v>106</v>
      </c>
      <c r="D11" s="27" t="s">
        <v>107</v>
      </c>
      <c r="E11" s="27" t="s">
        <v>108</v>
      </c>
      <c r="F11" s="28">
        <v>5428606</v>
      </c>
      <c r="G11" s="28">
        <v>5018189</v>
      </c>
      <c r="H11" s="28">
        <v>4361736</v>
      </c>
      <c r="I11" s="28">
        <v>3318805</v>
      </c>
      <c r="J11" s="28">
        <v>2511410</v>
      </c>
      <c r="K11" s="28">
        <v>2001109</v>
      </c>
      <c r="L11" s="28">
        <v>1488004</v>
      </c>
      <c r="M11" s="29">
        <v>0</v>
      </c>
    </row>
    <row r="12" spans="1:13" ht="22.5">
      <c r="A12" s="26" t="s">
        <v>109</v>
      </c>
      <c r="B12" s="26" t="s">
        <v>110</v>
      </c>
      <c r="C12" s="27" t="s">
        <v>111</v>
      </c>
      <c r="D12" s="27" t="s">
        <v>112</v>
      </c>
      <c r="E12" s="27" t="s">
        <v>113</v>
      </c>
      <c r="F12" s="28">
        <v>2696073</v>
      </c>
      <c r="G12" s="28">
        <v>2492243</v>
      </c>
      <c r="H12" s="28">
        <v>2166221</v>
      </c>
      <c r="I12" s="28">
        <v>1648258</v>
      </c>
      <c r="J12" s="28">
        <v>1247271</v>
      </c>
      <c r="K12" s="28">
        <v>993835</v>
      </c>
      <c r="L12" s="28">
        <v>739005</v>
      </c>
      <c r="M12" s="29">
        <v>0</v>
      </c>
    </row>
    <row r="13" spans="1:13" ht="22.5">
      <c r="A13" s="26" t="s">
        <v>114</v>
      </c>
      <c r="B13" s="26" t="s">
        <v>115</v>
      </c>
      <c r="C13" s="27" t="s">
        <v>116</v>
      </c>
      <c r="D13" s="27" t="s">
        <v>117</v>
      </c>
      <c r="E13" s="27" t="s">
        <v>118</v>
      </c>
      <c r="F13" s="28">
        <v>4754073</v>
      </c>
      <c r="G13" s="28">
        <v>4394652</v>
      </c>
      <c r="H13" s="28">
        <v>3819767</v>
      </c>
      <c r="I13" s="28">
        <v>2906426</v>
      </c>
      <c r="J13" s="28">
        <v>2199354</v>
      </c>
      <c r="K13" s="28">
        <v>1752461</v>
      </c>
      <c r="L13" s="28">
        <v>1303112</v>
      </c>
      <c r="M13" s="29">
        <v>0</v>
      </c>
    </row>
    <row r="14" spans="1:13" ht="22.5">
      <c r="A14" s="26" t="s">
        <v>119</v>
      </c>
      <c r="B14" s="26" t="s">
        <v>120</v>
      </c>
      <c r="C14" s="27" t="s">
        <v>121</v>
      </c>
      <c r="D14" s="27" t="s">
        <v>122</v>
      </c>
      <c r="E14" s="27" t="s">
        <v>123</v>
      </c>
      <c r="F14" s="28">
        <v>1427662</v>
      </c>
      <c r="G14" s="28">
        <v>1319727</v>
      </c>
      <c r="H14" s="28">
        <v>1147087</v>
      </c>
      <c r="I14" s="28">
        <v>872808</v>
      </c>
      <c r="J14" s="28">
        <v>660473</v>
      </c>
      <c r="K14" s="28">
        <v>526269</v>
      </c>
      <c r="L14" s="28">
        <v>391328</v>
      </c>
      <c r="M14" s="29">
        <v>0</v>
      </c>
    </row>
    <row r="15" spans="1:13" ht="33.75">
      <c r="A15" s="26" t="s">
        <v>124</v>
      </c>
      <c r="B15" s="26" t="s">
        <v>125</v>
      </c>
      <c r="C15" s="27" t="s">
        <v>126</v>
      </c>
      <c r="D15" s="27" t="s">
        <v>127</v>
      </c>
      <c r="E15" s="27" t="s">
        <v>128</v>
      </c>
      <c r="F15" s="28">
        <v>540357</v>
      </c>
      <c r="G15" s="28">
        <v>499504</v>
      </c>
      <c r="H15" s="28">
        <v>434162</v>
      </c>
      <c r="I15" s="28">
        <v>330350</v>
      </c>
      <c r="J15" s="28">
        <v>249983</v>
      </c>
      <c r="K15" s="28">
        <v>199188</v>
      </c>
      <c r="L15" s="28">
        <v>148114</v>
      </c>
      <c r="M15" s="29">
        <v>0</v>
      </c>
    </row>
    <row r="16" spans="1:13" ht="45">
      <c r="A16" s="26" t="s">
        <v>129</v>
      </c>
      <c r="B16" s="26" t="s">
        <v>130</v>
      </c>
      <c r="C16" s="27" t="s">
        <v>131</v>
      </c>
      <c r="D16" s="27" t="s">
        <v>132</v>
      </c>
      <c r="E16" s="27" t="s">
        <v>128</v>
      </c>
      <c r="F16" s="28">
        <v>3117300</v>
      </c>
      <c r="G16" s="28">
        <v>2881624</v>
      </c>
      <c r="H16" s="28">
        <v>2504665</v>
      </c>
      <c r="I16" s="28">
        <v>1905777</v>
      </c>
      <c r="J16" s="28">
        <v>1442142</v>
      </c>
      <c r="K16" s="28">
        <v>1149109</v>
      </c>
      <c r="L16" s="28">
        <v>854465</v>
      </c>
      <c r="M16" s="29">
        <v>0</v>
      </c>
    </row>
    <row r="17" spans="1:13" ht="22.5">
      <c r="A17" s="26" t="s">
        <v>133</v>
      </c>
      <c r="B17" s="26" t="s">
        <v>134</v>
      </c>
      <c r="C17" s="27" t="s">
        <v>135</v>
      </c>
      <c r="D17" s="27" t="s">
        <v>132</v>
      </c>
      <c r="E17" s="27" t="s">
        <v>128</v>
      </c>
      <c r="F17" s="28">
        <v>179118</v>
      </c>
      <c r="G17" s="28">
        <v>165576</v>
      </c>
      <c r="H17" s="28">
        <v>143916</v>
      </c>
      <c r="I17" s="28">
        <v>109505</v>
      </c>
      <c r="J17" s="28">
        <v>82865</v>
      </c>
      <c r="K17" s="28">
        <v>66027</v>
      </c>
      <c r="L17" s="28">
        <v>49097</v>
      </c>
      <c r="M17" s="29">
        <v>0</v>
      </c>
    </row>
    <row r="18" spans="1:13" ht="45">
      <c r="A18" s="26" t="s">
        <v>136</v>
      </c>
      <c r="B18" s="26" t="s">
        <v>137</v>
      </c>
      <c r="C18" s="27" t="s">
        <v>138</v>
      </c>
      <c r="D18" s="27" t="s">
        <v>132</v>
      </c>
      <c r="E18" s="27" t="s">
        <v>128</v>
      </c>
      <c r="F18" s="28">
        <v>425913</v>
      </c>
      <c r="G18" s="28">
        <v>393713</v>
      </c>
      <c r="H18" s="28">
        <v>342210</v>
      </c>
      <c r="I18" s="28">
        <v>260384</v>
      </c>
      <c r="J18" s="28">
        <v>197038</v>
      </c>
      <c r="K18" s="28">
        <v>157001</v>
      </c>
      <c r="L18" s="28">
        <v>116745</v>
      </c>
      <c r="M18" s="29">
        <v>0</v>
      </c>
    </row>
    <row r="19" spans="1:13" ht="22.5">
      <c r="A19" s="26" t="s">
        <v>139</v>
      </c>
      <c r="B19" s="26" t="s">
        <v>140</v>
      </c>
      <c r="C19" s="27" t="s">
        <v>141</v>
      </c>
      <c r="D19" s="27" t="s">
        <v>132</v>
      </c>
      <c r="E19" s="27" t="s">
        <v>128</v>
      </c>
      <c r="F19" s="28">
        <v>2747767</v>
      </c>
      <c r="G19" s="28">
        <v>2540028</v>
      </c>
      <c r="H19" s="28">
        <v>2207755</v>
      </c>
      <c r="I19" s="28">
        <v>1679861</v>
      </c>
      <c r="J19" s="28">
        <v>1271186</v>
      </c>
      <c r="K19" s="28">
        <v>1012890</v>
      </c>
      <c r="L19" s="28">
        <v>753175</v>
      </c>
      <c r="M19" s="29">
        <v>0</v>
      </c>
    </row>
    <row r="20" spans="1:13" ht="22.5">
      <c r="A20" s="26" t="s">
        <v>142</v>
      </c>
      <c r="B20" s="26" t="s">
        <v>143</v>
      </c>
      <c r="C20" s="27" t="s">
        <v>144</v>
      </c>
      <c r="D20" s="27" t="s">
        <v>132</v>
      </c>
      <c r="E20" s="27" t="s">
        <v>128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9">
        <v>0</v>
      </c>
    </row>
    <row r="21" spans="1:13" ht="22.5">
      <c r="A21" s="26" t="s">
        <v>145</v>
      </c>
      <c r="B21" s="26" t="s">
        <v>146</v>
      </c>
      <c r="C21" s="27" t="s">
        <v>147</v>
      </c>
      <c r="D21" s="27" t="s">
        <v>132</v>
      </c>
      <c r="E21" s="27" t="s">
        <v>128</v>
      </c>
      <c r="F21" s="28">
        <v>3148844</v>
      </c>
      <c r="G21" s="28">
        <v>2910783</v>
      </c>
      <c r="H21" s="28">
        <v>2530009</v>
      </c>
      <c r="I21" s="28">
        <v>1925061</v>
      </c>
      <c r="J21" s="28">
        <v>1456735</v>
      </c>
      <c r="K21" s="28">
        <v>1160736</v>
      </c>
      <c r="L21" s="28">
        <v>863112</v>
      </c>
      <c r="M21" s="29">
        <v>0</v>
      </c>
    </row>
    <row r="22" spans="1:13" ht="22.5">
      <c r="A22" s="26" t="s">
        <v>148</v>
      </c>
      <c r="B22" s="26" t="s">
        <v>149</v>
      </c>
      <c r="C22" s="27" t="s">
        <v>150</v>
      </c>
      <c r="D22" s="27" t="s">
        <v>132</v>
      </c>
      <c r="E22" s="27" t="s">
        <v>128</v>
      </c>
      <c r="F22" s="28">
        <v>1489496</v>
      </c>
      <c r="G22" s="28">
        <v>1376886</v>
      </c>
      <c r="H22" s="28">
        <v>1196769</v>
      </c>
      <c r="I22" s="28">
        <v>910611</v>
      </c>
      <c r="J22" s="28">
        <v>689078</v>
      </c>
      <c r="K22" s="28">
        <v>549063</v>
      </c>
      <c r="L22" s="28">
        <v>408277</v>
      </c>
      <c r="M22" s="29">
        <v>0</v>
      </c>
    </row>
    <row r="23" spans="1:13" ht="22.5">
      <c r="A23" s="26" t="s">
        <v>151</v>
      </c>
      <c r="B23" s="26" t="s">
        <v>152</v>
      </c>
      <c r="C23" s="27" t="s">
        <v>153</v>
      </c>
      <c r="D23" s="27" t="s">
        <v>103</v>
      </c>
      <c r="E23" s="27" t="s">
        <v>99</v>
      </c>
      <c r="F23" s="28">
        <v>2622214</v>
      </c>
      <c r="G23" s="28">
        <v>2423967</v>
      </c>
      <c r="H23" s="28">
        <v>2106877</v>
      </c>
      <c r="I23" s="28">
        <v>1603104</v>
      </c>
      <c r="J23" s="28">
        <v>1213102</v>
      </c>
      <c r="K23" s="28">
        <v>966608</v>
      </c>
      <c r="L23" s="28">
        <v>718760</v>
      </c>
      <c r="M23" s="29">
        <v>0</v>
      </c>
    </row>
    <row r="24" spans="1:13" ht="22.5">
      <c r="A24" s="26" t="s">
        <v>154</v>
      </c>
      <c r="B24" s="26" t="s">
        <v>155</v>
      </c>
      <c r="C24" s="27" t="s">
        <v>156</v>
      </c>
      <c r="D24" s="27" t="s">
        <v>103</v>
      </c>
      <c r="E24" s="27" t="s">
        <v>99</v>
      </c>
      <c r="F24" s="28">
        <v>262954</v>
      </c>
      <c r="G24" s="28">
        <v>243074</v>
      </c>
      <c r="H24" s="28">
        <v>211276</v>
      </c>
      <c r="I24" s="28">
        <v>160758</v>
      </c>
      <c r="J24" s="28">
        <v>121649</v>
      </c>
      <c r="K24" s="28">
        <v>96931</v>
      </c>
      <c r="L24" s="28">
        <v>72077</v>
      </c>
      <c r="M24" s="29">
        <v>0</v>
      </c>
    </row>
    <row r="25" spans="1:13" ht="22.5">
      <c r="A25" s="26" t="s">
        <v>157</v>
      </c>
      <c r="B25" s="26" t="s">
        <v>158</v>
      </c>
      <c r="C25" s="27" t="s">
        <v>159</v>
      </c>
      <c r="D25" s="27" t="s">
        <v>103</v>
      </c>
      <c r="E25" s="27" t="s">
        <v>99</v>
      </c>
      <c r="F25" s="28">
        <v>61801</v>
      </c>
      <c r="G25" s="28">
        <v>57129</v>
      </c>
      <c r="H25" s="28">
        <v>49655</v>
      </c>
      <c r="I25" s="28">
        <v>37782</v>
      </c>
      <c r="J25" s="28">
        <v>28591</v>
      </c>
      <c r="K25" s="28">
        <v>22781</v>
      </c>
      <c r="L25" s="28">
        <v>16940</v>
      </c>
      <c r="M25" s="29">
        <v>0</v>
      </c>
    </row>
    <row r="26" spans="1:13" ht="33.75">
      <c r="A26" s="26" t="s">
        <v>160</v>
      </c>
      <c r="B26" s="26" t="s">
        <v>161</v>
      </c>
      <c r="C26" s="27" t="s">
        <v>162</v>
      </c>
      <c r="D26" s="27" t="s">
        <v>163</v>
      </c>
      <c r="E26" s="27" t="s">
        <v>164</v>
      </c>
      <c r="F26" s="28">
        <v>70371</v>
      </c>
      <c r="G26" s="28">
        <v>65051</v>
      </c>
      <c r="H26" s="28">
        <v>56541</v>
      </c>
      <c r="I26" s="28">
        <v>43021</v>
      </c>
      <c r="J26" s="28">
        <v>32555</v>
      </c>
      <c r="K26" s="28">
        <v>25940</v>
      </c>
      <c r="L26" s="28">
        <v>19289</v>
      </c>
      <c r="M26" s="29">
        <v>0</v>
      </c>
    </row>
    <row r="27" spans="1:13" ht="22.5">
      <c r="A27" s="26" t="s">
        <v>165</v>
      </c>
      <c r="B27" s="26" t="s">
        <v>166</v>
      </c>
      <c r="C27" s="27" t="s">
        <v>167</v>
      </c>
      <c r="D27" s="27" t="s">
        <v>163</v>
      </c>
      <c r="E27" s="27" t="s">
        <v>164</v>
      </c>
      <c r="F27" s="28">
        <v>1349730</v>
      </c>
      <c r="G27" s="28">
        <v>1247687</v>
      </c>
      <c r="H27" s="28">
        <v>1084471</v>
      </c>
      <c r="I27" s="28">
        <v>825164</v>
      </c>
      <c r="J27" s="28">
        <v>624419</v>
      </c>
      <c r="K27" s="28">
        <v>497542</v>
      </c>
      <c r="L27" s="28">
        <v>369967</v>
      </c>
      <c r="M27" s="29">
        <v>0</v>
      </c>
    </row>
    <row r="28" spans="1:13" ht="22.5">
      <c r="A28" s="26" t="s">
        <v>168</v>
      </c>
      <c r="B28" s="26" t="s">
        <v>169</v>
      </c>
      <c r="C28" s="27" t="s">
        <v>170</v>
      </c>
      <c r="D28" s="27" t="s">
        <v>171</v>
      </c>
      <c r="E28" s="27" t="s">
        <v>172</v>
      </c>
      <c r="F28" s="28">
        <v>3617799</v>
      </c>
      <c r="G28" s="28">
        <v>3344284</v>
      </c>
      <c r="H28" s="28">
        <v>2906802</v>
      </c>
      <c r="I28" s="28">
        <v>2211760</v>
      </c>
      <c r="J28" s="28">
        <v>1673685</v>
      </c>
      <c r="K28" s="28">
        <v>1333604</v>
      </c>
      <c r="L28" s="28">
        <v>991654</v>
      </c>
      <c r="M28" s="29">
        <v>0</v>
      </c>
    </row>
    <row r="29" spans="1:13" ht="22.5">
      <c r="A29" s="26" t="s">
        <v>173</v>
      </c>
      <c r="B29" s="26" t="s">
        <v>174</v>
      </c>
      <c r="C29" s="27" t="s">
        <v>175</v>
      </c>
      <c r="D29" s="27" t="s">
        <v>176</v>
      </c>
      <c r="E29" s="27" t="s">
        <v>172</v>
      </c>
      <c r="F29" s="28">
        <v>1185918</v>
      </c>
      <c r="G29" s="28">
        <v>1096260</v>
      </c>
      <c r="H29" s="28">
        <v>952853</v>
      </c>
      <c r="I29" s="28">
        <v>725017</v>
      </c>
      <c r="J29" s="28">
        <v>548636</v>
      </c>
      <c r="K29" s="28">
        <v>437157</v>
      </c>
      <c r="L29" s="28">
        <v>325065</v>
      </c>
      <c r="M29" s="29">
        <v>0</v>
      </c>
    </row>
    <row r="30" spans="1:13" ht="22.5">
      <c r="A30" s="26" t="s">
        <v>177</v>
      </c>
      <c r="B30" s="26" t="s">
        <v>178</v>
      </c>
      <c r="C30" s="27" t="s">
        <v>179</v>
      </c>
      <c r="D30" s="27" t="s">
        <v>180</v>
      </c>
      <c r="E30" s="27" t="s">
        <v>172</v>
      </c>
      <c r="F30" s="28">
        <v>2128765</v>
      </c>
      <c r="G30" s="28">
        <v>1967824</v>
      </c>
      <c r="H30" s="28">
        <v>1710404</v>
      </c>
      <c r="I30" s="28">
        <v>1301431</v>
      </c>
      <c r="J30" s="28">
        <v>984820</v>
      </c>
      <c r="K30" s="28">
        <v>784712</v>
      </c>
      <c r="L30" s="28">
        <v>583504</v>
      </c>
      <c r="M30" s="29">
        <v>0</v>
      </c>
    </row>
    <row r="31" spans="1:13" ht="33.75">
      <c r="A31" s="26" t="s">
        <v>181</v>
      </c>
      <c r="B31" s="26" t="s">
        <v>182</v>
      </c>
      <c r="C31" s="27" t="s">
        <v>183</v>
      </c>
      <c r="D31" s="27" t="s">
        <v>184</v>
      </c>
      <c r="E31" s="27" t="s">
        <v>123</v>
      </c>
      <c r="F31" s="28">
        <v>704377</v>
      </c>
      <c r="G31" s="28">
        <v>651124</v>
      </c>
      <c r="H31" s="28">
        <v>565947</v>
      </c>
      <c r="I31" s="28">
        <v>430624</v>
      </c>
      <c r="J31" s="28">
        <v>325862</v>
      </c>
      <c r="K31" s="28">
        <v>259649</v>
      </c>
      <c r="L31" s="28">
        <v>193073</v>
      </c>
      <c r="M31" s="29">
        <v>0</v>
      </c>
    </row>
    <row r="32" spans="1:13" ht="33.75">
      <c r="A32" s="26" t="s">
        <v>185</v>
      </c>
      <c r="B32" s="26" t="s">
        <v>186</v>
      </c>
      <c r="C32" s="27" t="s">
        <v>187</v>
      </c>
      <c r="D32" s="27" t="s">
        <v>188</v>
      </c>
      <c r="E32" s="27" t="s">
        <v>189</v>
      </c>
      <c r="F32" s="28">
        <v>2972</v>
      </c>
      <c r="G32" s="28">
        <v>2747</v>
      </c>
      <c r="H32" s="28">
        <v>2388</v>
      </c>
      <c r="I32" s="28">
        <v>1817</v>
      </c>
      <c r="J32" s="28">
        <v>1375</v>
      </c>
      <c r="K32" s="28">
        <v>1096</v>
      </c>
      <c r="L32" s="27">
        <v>815</v>
      </c>
      <c r="M32" s="29">
        <v>0</v>
      </c>
    </row>
    <row r="33" spans="1:13" ht="33.75">
      <c r="A33" s="26" t="s">
        <v>190</v>
      </c>
      <c r="B33" s="26" t="s">
        <v>191</v>
      </c>
      <c r="C33" s="27" t="s">
        <v>192</v>
      </c>
      <c r="D33" s="27" t="s">
        <v>193</v>
      </c>
      <c r="E33" s="27" t="s">
        <v>194</v>
      </c>
      <c r="F33" s="28">
        <v>10518</v>
      </c>
      <c r="G33" s="28">
        <v>9723</v>
      </c>
      <c r="H33" s="28">
        <v>8451</v>
      </c>
      <c r="I33" s="28">
        <v>6430</v>
      </c>
      <c r="J33" s="28">
        <v>4866</v>
      </c>
      <c r="K33" s="28">
        <v>3877</v>
      </c>
      <c r="L33" s="28">
        <v>2883</v>
      </c>
      <c r="M33" s="29">
        <v>0</v>
      </c>
    </row>
    <row r="34" spans="1:13" ht="33.75">
      <c r="A34" s="26" t="s">
        <v>195</v>
      </c>
      <c r="B34" s="26" t="s">
        <v>196</v>
      </c>
      <c r="C34" s="27" t="s">
        <v>197</v>
      </c>
      <c r="D34" s="27" t="s">
        <v>193</v>
      </c>
      <c r="E34" s="27" t="s">
        <v>194</v>
      </c>
      <c r="F34" s="28">
        <v>897406</v>
      </c>
      <c r="G34" s="28">
        <v>829559</v>
      </c>
      <c r="H34" s="28">
        <v>721041</v>
      </c>
      <c r="I34" s="28">
        <v>548633</v>
      </c>
      <c r="J34" s="28">
        <v>415163</v>
      </c>
      <c r="K34" s="28">
        <v>330804</v>
      </c>
      <c r="L34" s="28">
        <v>245983</v>
      </c>
      <c r="M34" s="29">
        <v>0</v>
      </c>
    </row>
    <row r="35" spans="1:13" ht="22.5">
      <c r="A35" s="26" t="s">
        <v>198</v>
      </c>
      <c r="B35" s="26" t="s">
        <v>199</v>
      </c>
      <c r="C35" s="27" t="s">
        <v>200</v>
      </c>
      <c r="D35" s="27" t="s">
        <v>193</v>
      </c>
      <c r="E35" s="27" t="s">
        <v>194</v>
      </c>
      <c r="F35" s="28">
        <v>584996</v>
      </c>
      <c r="G35" s="28">
        <v>540768</v>
      </c>
      <c r="H35" s="28">
        <v>470028</v>
      </c>
      <c r="I35" s="28">
        <v>357640</v>
      </c>
      <c r="J35" s="28">
        <v>270634</v>
      </c>
      <c r="K35" s="28">
        <v>215643</v>
      </c>
      <c r="L35" s="28">
        <v>160350</v>
      </c>
      <c r="M35" s="29">
        <v>0</v>
      </c>
    </row>
    <row r="36" spans="1:13" ht="33.75">
      <c r="A36" s="26" t="s">
        <v>201</v>
      </c>
      <c r="B36" s="26" t="s">
        <v>202</v>
      </c>
      <c r="C36" s="27" t="s">
        <v>203</v>
      </c>
      <c r="D36" s="27" t="s">
        <v>204</v>
      </c>
      <c r="E36" s="27" t="s">
        <v>204</v>
      </c>
      <c r="F36" s="28">
        <v>184926</v>
      </c>
      <c r="G36" s="28">
        <v>170945</v>
      </c>
      <c r="H36" s="28">
        <v>148583</v>
      </c>
      <c r="I36" s="28">
        <v>113055</v>
      </c>
      <c r="J36" s="28">
        <v>85551</v>
      </c>
      <c r="K36" s="28">
        <v>68168</v>
      </c>
      <c r="L36" s="28">
        <v>50689</v>
      </c>
      <c r="M36" s="29">
        <v>0</v>
      </c>
    </row>
    <row r="37" spans="1:13" ht="33.75">
      <c r="A37" s="26" t="s">
        <v>205</v>
      </c>
      <c r="B37" s="26" t="s">
        <v>206</v>
      </c>
      <c r="C37" s="27" t="s">
        <v>207</v>
      </c>
      <c r="D37" s="27" t="s">
        <v>208</v>
      </c>
      <c r="E37" s="27" t="s">
        <v>108</v>
      </c>
      <c r="F37" s="28">
        <v>260483</v>
      </c>
      <c r="G37" s="28">
        <v>240789</v>
      </c>
      <c r="H37" s="28">
        <v>209291</v>
      </c>
      <c r="I37" s="28">
        <v>159247</v>
      </c>
      <c r="J37" s="28">
        <v>120506</v>
      </c>
      <c r="K37" s="28">
        <v>96020</v>
      </c>
      <c r="L37" s="28">
        <v>71399</v>
      </c>
      <c r="M37" s="29">
        <v>0</v>
      </c>
    </row>
    <row r="38" spans="1:13" ht="33.75">
      <c r="A38" s="26" t="s">
        <v>209</v>
      </c>
      <c r="B38" s="26" t="s">
        <v>210</v>
      </c>
      <c r="C38" s="27" t="s">
        <v>211</v>
      </c>
      <c r="D38" s="27" t="s">
        <v>212</v>
      </c>
      <c r="E38" s="27" t="s">
        <v>128</v>
      </c>
      <c r="F38" s="28">
        <v>373454</v>
      </c>
      <c r="G38" s="28">
        <v>345220</v>
      </c>
      <c r="H38" s="28">
        <v>300060</v>
      </c>
      <c r="I38" s="28">
        <v>228313</v>
      </c>
      <c r="J38" s="28">
        <v>172769</v>
      </c>
      <c r="K38" s="28">
        <v>137664</v>
      </c>
      <c r="L38" s="28">
        <v>102365</v>
      </c>
      <c r="M38" s="29">
        <v>0</v>
      </c>
    </row>
    <row r="39" spans="1:13" ht="45">
      <c r="A39" s="26" t="s">
        <v>213</v>
      </c>
      <c r="B39" s="26" t="s">
        <v>214</v>
      </c>
      <c r="C39" s="27" t="s">
        <v>215</v>
      </c>
      <c r="D39" s="27" t="s">
        <v>216</v>
      </c>
      <c r="E39" s="27" t="s">
        <v>118</v>
      </c>
      <c r="F39" s="28">
        <v>36094</v>
      </c>
      <c r="G39" s="28">
        <v>33365</v>
      </c>
      <c r="H39" s="28">
        <v>29001</v>
      </c>
      <c r="I39" s="28">
        <v>22066</v>
      </c>
      <c r="J39" s="28">
        <v>16698</v>
      </c>
      <c r="K39" s="28">
        <v>13305</v>
      </c>
      <c r="L39" s="28">
        <v>9894</v>
      </c>
      <c r="M39" s="29">
        <v>0</v>
      </c>
    </row>
    <row r="40" spans="1:13" ht="33.75">
      <c r="A40" s="26" t="s">
        <v>217</v>
      </c>
      <c r="B40" s="26" t="s">
        <v>218</v>
      </c>
      <c r="C40" s="27" t="s">
        <v>219</v>
      </c>
      <c r="D40" s="27" t="s">
        <v>220</v>
      </c>
      <c r="E40" s="27" t="s">
        <v>164</v>
      </c>
      <c r="F40" s="28">
        <v>55430</v>
      </c>
      <c r="G40" s="28">
        <v>51240</v>
      </c>
      <c r="H40" s="28">
        <v>44537</v>
      </c>
      <c r="I40" s="28">
        <v>33888</v>
      </c>
      <c r="J40" s="28">
        <v>25643</v>
      </c>
      <c r="K40" s="28">
        <v>20433</v>
      </c>
      <c r="L40" s="28">
        <v>15194</v>
      </c>
      <c r="M40" s="29">
        <v>0</v>
      </c>
    </row>
    <row r="41" spans="1:13" ht="33.75">
      <c r="A41" s="26" t="s">
        <v>221</v>
      </c>
      <c r="B41" s="26" t="s">
        <v>222</v>
      </c>
      <c r="C41" s="27" t="s">
        <v>223</v>
      </c>
      <c r="D41" s="27" t="s">
        <v>224</v>
      </c>
      <c r="E41" s="27" t="s">
        <v>225</v>
      </c>
      <c r="F41" s="28">
        <v>4215</v>
      </c>
      <c r="G41" s="28">
        <v>3896</v>
      </c>
      <c r="H41" s="28">
        <v>3386</v>
      </c>
      <c r="I41" s="28">
        <v>2577</v>
      </c>
      <c r="J41" s="28">
        <v>1950</v>
      </c>
      <c r="K41" s="28">
        <v>1554</v>
      </c>
      <c r="L41" s="28">
        <v>1155</v>
      </c>
      <c r="M41" s="29">
        <v>0</v>
      </c>
    </row>
    <row r="42" spans="1:13" ht="33.75">
      <c r="A42" s="26" t="s">
        <v>226</v>
      </c>
      <c r="B42" s="26" t="s">
        <v>227</v>
      </c>
      <c r="C42" s="27" t="s">
        <v>228</v>
      </c>
      <c r="D42" s="27" t="s">
        <v>229</v>
      </c>
      <c r="E42" s="27" t="s">
        <v>225</v>
      </c>
      <c r="F42" s="28">
        <v>7675</v>
      </c>
      <c r="G42" s="28">
        <v>7094</v>
      </c>
      <c r="H42" s="28">
        <v>6166</v>
      </c>
      <c r="I42" s="28">
        <v>4692</v>
      </c>
      <c r="J42" s="28">
        <v>3550</v>
      </c>
      <c r="K42" s="28">
        <v>2829</v>
      </c>
      <c r="L42" s="28">
        <v>2104</v>
      </c>
      <c r="M42" s="29">
        <v>0</v>
      </c>
    </row>
    <row r="43" spans="1:13" ht="33.75">
      <c r="A43" s="26" t="s">
        <v>230</v>
      </c>
      <c r="B43" s="26" t="s">
        <v>231</v>
      </c>
      <c r="C43" s="27" t="s">
        <v>232</v>
      </c>
      <c r="D43" s="27" t="s">
        <v>103</v>
      </c>
      <c r="E43" s="27" t="s">
        <v>99</v>
      </c>
      <c r="F43" s="28">
        <v>197572</v>
      </c>
      <c r="G43" s="28">
        <v>182635</v>
      </c>
      <c r="H43" s="28">
        <v>158744</v>
      </c>
      <c r="I43" s="28">
        <v>120787</v>
      </c>
      <c r="J43" s="28">
        <v>91402</v>
      </c>
      <c r="K43" s="28">
        <v>72830</v>
      </c>
      <c r="L43" s="28">
        <v>54155</v>
      </c>
      <c r="M43" s="29">
        <v>0</v>
      </c>
    </row>
    <row r="44" spans="1:13" ht="22.5">
      <c r="A44" s="26" t="s">
        <v>233</v>
      </c>
      <c r="B44" s="26" t="s">
        <v>234</v>
      </c>
      <c r="C44" s="27" t="s">
        <v>235</v>
      </c>
      <c r="D44" s="27" t="s">
        <v>236</v>
      </c>
      <c r="E44" s="27" t="s">
        <v>164</v>
      </c>
      <c r="F44" s="28">
        <v>9159</v>
      </c>
      <c r="G44" s="28">
        <v>8466</v>
      </c>
      <c r="H44" s="28">
        <v>7359</v>
      </c>
      <c r="I44" s="28">
        <v>5599</v>
      </c>
      <c r="J44" s="28">
        <v>4237</v>
      </c>
      <c r="K44" s="28">
        <v>3376</v>
      </c>
      <c r="L44" s="28">
        <v>2510</v>
      </c>
      <c r="M44" s="29">
        <v>0</v>
      </c>
    </row>
    <row r="45" spans="1:13" ht="33.75">
      <c r="A45" s="26" t="s">
        <v>237</v>
      </c>
      <c r="B45" s="26" t="s">
        <v>238</v>
      </c>
      <c r="C45" s="27" t="s">
        <v>239</v>
      </c>
      <c r="D45" s="27" t="s">
        <v>240</v>
      </c>
      <c r="E45" s="27" t="s">
        <v>118</v>
      </c>
      <c r="F45" s="28">
        <v>792700</v>
      </c>
      <c r="G45" s="28">
        <v>732770</v>
      </c>
      <c r="H45" s="28">
        <v>636913</v>
      </c>
      <c r="I45" s="28">
        <v>484621</v>
      </c>
      <c r="J45" s="28">
        <v>366723</v>
      </c>
      <c r="K45" s="28">
        <v>292208</v>
      </c>
      <c r="L45" s="28">
        <v>217283</v>
      </c>
      <c r="M45" s="29">
        <v>0</v>
      </c>
    </row>
    <row r="46" spans="1:13" ht="45">
      <c r="A46" s="26" t="s">
        <v>241</v>
      </c>
      <c r="B46" s="26" t="s">
        <v>242</v>
      </c>
      <c r="C46" s="27" t="s">
        <v>243</v>
      </c>
      <c r="D46" s="27" t="s">
        <v>103</v>
      </c>
      <c r="E46" s="27" t="s">
        <v>99</v>
      </c>
      <c r="F46" s="28">
        <v>228873</v>
      </c>
      <c r="G46" s="28">
        <v>211569</v>
      </c>
      <c r="H46" s="28">
        <v>183893</v>
      </c>
      <c r="I46" s="28">
        <v>139922</v>
      </c>
      <c r="J46" s="28">
        <v>105882</v>
      </c>
      <c r="K46" s="28">
        <v>84368</v>
      </c>
      <c r="L46" s="28">
        <v>62735</v>
      </c>
      <c r="M46" s="29">
        <v>0</v>
      </c>
    </row>
    <row r="47" spans="1:13" ht="33.75">
      <c r="A47" s="26" t="s">
        <v>244</v>
      </c>
      <c r="B47" s="26" t="s">
        <v>245</v>
      </c>
      <c r="C47" s="27" t="s">
        <v>246</v>
      </c>
      <c r="D47" s="27" t="s">
        <v>247</v>
      </c>
      <c r="E47" s="27" t="s">
        <v>247</v>
      </c>
      <c r="F47" s="28">
        <v>18921</v>
      </c>
      <c r="G47" s="28">
        <v>17490</v>
      </c>
      <c r="H47" s="28">
        <v>15202</v>
      </c>
      <c r="I47" s="28">
        <v>11567</v>
      </c>
      <c r="J47" s="28">
        <v>8753</v>
      </c>
      <c r="K47" s="28">
        <v>6975</v>
      </c>
      <c r="L47" s="28">
        <v>5186</v>
      </c>
      <c r="M47" s="29">
        <v>0</v>
      </c>
    </row>
    <row r="48" spans="1:13" ht="33.75">
      <c r="A48" s="26" t="s">
        <v>248</v>
      </c>
      <c r="B48" s="26" t="s">
        <v>249</v>
      </c>
      <c r="C48" s="27" t="s">
        <v>250</v>
      </c>
      <c r="D48" s="27" t="s">
        <v>103</v>
      </c>
      <c r="E48" s="27" t="s">
        <v>99</v>
      </c>
      <c r="F48" s="28">
        <v>70037</v>
      </c>
      <c r="G48" s="28">
        <v>64742</v>
      </c>
      <c r="H48" s="28">
        <v>56273</v>
      </c>
      <c r="I48" s="28">
        <v>42818</v>
      </c>
      <c r="J48" s="28">
        <v>32401</v>
      </c>
      <c r="K48" s="28">
        <v>25817</v>
      </c>
      <c r="L48" s="28">
        <v>19198</v>
      </c>
      <c r="M48" s="29">
        <v>0</v>
      </c>
    </row>
    <row r="49" spans="1:13" ht="33.75">
      <c r="A49" s="26" t="s">
        <v>251</v>
      </c>
      <c r="B49" s="26" t="s">
        <v>252</v>
      </c>
      <c r="C49" s="27" t="s">
        <v>253</v>
      </c>
      <c r="D49" s="27" t="s">
        <v>254</v>
      </c>
      <c r="E49" s="27" t="s">
        <v>254</v>
      </c>
      <c r="F49" s="28">
        <v>3852</v>
      </c>
      <c r="G49" s="28">
        <v>3561</v>
      </c>
      <c r="H49" s="28">
        <v>3095</v>
      </c>
      <c r="I49" s="28">
        <v>2355</v>
      </c>
      <c r="J49" s="28">
        <v>1782</v>
      </c>
      <c r="K49" s="28">
        <v>1420</v>
      </c>
      <c r="L49" s="28">
        <v>1056</v>
      </c>
      <c r="M49" s="29">
        <v>0</v>
      </c>
    </row>
    <row r="50" spans="1:13" ht="33.75">
      <c r="A50" s="26" t="s">
        <v>255</v>
      </c>
      <c r="B50" s="26" t="s">
        <v>256</v>
      </c>
      <c r="C50" s="27" t="s">
        <v>257</v>
      </c>
      <c r="D50" s="27" t="s">
        <v>258</v>
      </c>
      <c r="E50" s="27" t="s">
        <v>258</v>
      </c>
      <c r="F50" s="28">
        <v>4768</v>
      </c>
      <c r="G50" s="28">
        <v>4407</v>
      </c>
      <c r="H50" s="28">
        <v>3831</v>
      </c>
      <c r="I50" s="28">
        <v>2915</v>
      </c>
      <c r="J50" s="28">
        <v>2206</v>
      </c>
      <c r="K50" s="28">
        <v>1758</v>
      </c>
      <c r="L50" s="28">
        <v>1307</v>
      </c>
      <c r="M50" s="29">
        <v>0</v>
      </c>
    </row>
    <row r="51" spans="1:13" ht="22.5">
      <c r="A51" s="26" t="s">
        <v>259</v>
      </c>
      <c r="B51" s="26" t="s">
        <v>260</v>
      </c>
      <c r="C51" s="27" t="s">
        <v>261</v>
      </c>
      <c r="D51" s="27" t="s">
        <v>262</v>
      </c>
      <c r="E51" s="27" t="s">
        <v>128</v>
      </c>
      <c r="F51" s="28">
        <v>134681</v>
      </c>
      <c r="G51" s="28">
        <v>124499</v>
      </c>
      <c r="H51" s="28">
        <v>108213</v>
      </c>
      <c r="I51" s="28">
        <v>82338</v>
      </c>
      <c r="J51" s="28">
        <v>62307</v>
      </c>
      <c r="K51" s="28">
        <v>49647</v>
      </c>
      <c r="L51" s="28">
        <v>36917</v>
      </c>
      <c r="M51" s="29">
        <v>0</v>
      </c>
    </row>
    <row r="52" spans="1:13" ht="33.75">
      <c r="A52" s="26" t="s">
        <v>263</v>
      </c>
      <c r="B52" s="26" t="s">
        <v>264</v>
      </c>
      <c r="C52" s="27" t="s">
        <v>265</v>
      </c>
      <c r="D52" s="27" t="s">
        <v>266</v>
      </c>
      <c r="E52" s="27" t="s">
        <v>267</v>
      </c>
      <c r="F52" s="28">
        <v>72408</v>
      </c>
      <c r="G52" s="28">
        <v>66934</v>
      </c>
      <c r="H52" s="28">
        <v>58178</v>
      </c>
      <c r="I52" s="28">
        <v>44267</v>
      </c>
      <c r="J52" s="28">
        <v>33498</v>
      </c>
      <c r="K52" s="28">
        <v>26691</v>
      </c>
      <c r="L52" s="28">
        <v>19847</v>
      </c>
      <c r="M52" s="29">
        <v>0</v>
      </c>
    </row>
    <row r="53" spans="1:13" ht="45">
      <c r="A53" s="26" t="s">
        <v>268</v>
      </c>
      <c r="B53" s="26" t="s">
        <v>269</v>
      </c>
      <c r="C53" s="27" t="s">
        <v>270</v>
      </c>
      <c r="D53" s="27" t="s">
        <v>271</v>
      </c>
      <c r="E53" s="27" t="s">
        <v>272</v>
      </c>
      <c r="F53" s="28">
        <v>10718</v>
      </c>
      <c r="G53" s="28">
        <v>9908</v>
      </c>
      <c r="H53" s="28">
        <v>8612</v>
      </c>
      <c r="I53" s="28">
        <v>6553</v>
      </c>
      <c r="J53" s="28">
        <v>4958</v>
      </c>
      <c r="K53" s="28">
        <v>3951</v>
      </c>
      <c r="L53" s="28">
        <v>2938</v>
      </c>
      <c r="M53" s="29">
        <v>0</v>
      </c>
    </row>
    <row r="54" spans="1:13" ht="45">
      <c r="A54" s="26" t="s">
        <v>273</v>
      </c>
      <c r="B54" s="26" t="s">
        <v>274</v>
      </c>
      <c r="C54" s="27" t="s">
        <v>275</v>
      </c>
      <c r="D54" s="27" t="s">
        <v>276</v>
      </c>
      <c r="E54" s="27" t="s">
        <v>118</v>
      </c>
      <c r="F54" s="28">
        <v>273891</v>
      </c>
      <c r="G54" s="28">
        <v>253184</v>
      </c>
      <c r="H54" s="28">
        <v>220064</v>
      </c>
      <c r="I54" s="28">
        <v>167445</v>
      </c>
      <c r="J54" s="28">
        <v>126709</v>
      </c>
      <c r="K54" s="28">
        <v>100963</v>
      </c>
      <c r="L54" s="28">
        <v>75075</v>
      </c>
      <c r="M54" s="29">
        <v>0</v>
      </c>
    </row>
    <row r="55" spans="1:13" ht="33.75">
      <c r="A55" s="26" t="s">
        <v>277</v>
      </c>
      <c r="B55" s="26" t="s">
        <v>278</v>
      </c>
      <c r="C55" s="27" t="s">
        <v>279</v>
      </c>
      <c r="D55" s="27" t="s">
        <v>280</v>
      </c>
      <c r="E55" s="27" t="s">
        <v>118</v>
      </c>
      <c r="F55" s="28">
        <v>449167</v>
      </c>
      <c r="G55" s="28">
        <v>415208</v>
      </c>
      <c r="H55" s="28">
        <v>360893</v>
      </c>
      <c r="I55" s="28">
        <v>274600</v>
      </c>
      <c r="J55" s="28">
        <v>207796</v>
      </c>
      <c r="K55" s="28">
        <v>165573</v>
      </c>
      <c r="L55" s="28">
        <v>123118</v>
      </c>
      <c r="M55" s="29">
        <v>0</v>
      </c>
    </row>
    <row r="56" spans="1:13" ht="33.75">
      <c r="A56" s="26" t="s">
        <v>281</v>
      </c>
      <c r="B56" s="26" t="s">
        <v>282</v>
      </c>
      <c r="C56" s="27" t="s">
        <v>283</v>
      </c>
      <c r="D56" s="27" t="s">
        <v>280</v>
      </c>
      <c r="E56" s="27" t="s">
        <v>118</v>
      </c>
      <c r="F56" s="28">
        <v>257276</v>
      </c>
      <c r="G56" s="28">
        <v>237825</v>
      </c>
      <c r="H56" s="28">
        <v>206714</v>
      </c>
      <c r="I56" s="28">
        <v>157287</v>
      </c>
      <c r="J56" s="28">
        <v>119022</v>
      </c>
      <c r="K56" s="28">
        <v>94838</v>
      </c>
      <c r="L56" s="28">
        <v>70520</v>
      </c>
      <c r="M56" s="29">
        <v>0</v>
      </c>
    </row>
    <row r="57" spans="1:13" ht="33.75">
      <c r="A57" s="26" t="s">
        <v>284</v>
      </c>
      <c r="B57" s="26" t="s">
        <v>285</v>
      </c>
      <c r="C57" s="27" t="s">
        <v>286</v>
      </c>
      <c r="D57" s="27" t="s">
        <v>103</v>
      </c>
      <c r="E57" s="27" t="s">
        <v>99</v>
      </c>
      <c r="F57" s="28">
        <v>14931</v>
      </c>
      <c r="G57" s="28">
        <v>13802</v>
      </c>
      <c r="H57" s="28">
        <v>11997</v>
      </c>
      <c r="I57" s="28">
        <v>9128</v>
      </c>
      <c r="J57" s="28">
        <v>6908</v>
      </c>
      <c r="K57" s="28">
        <v>5504</v>
      </c>
      <c r="L57" s="28">
        <v>4093</v>
      </c>
      <c r="M57" s="29">
        <v>0</v>
      </c>
    </row>
    <row r="58" spans="1:13" ht="33.75">
      <c r="A58" s="26" t="s">
        <v>287</v>
      </c>
      <c r="B58" s="26" t="s">
        <v>288</v>
      </c>
      <c r="C58" s="27" t="s">
        <v>289</v>
      </c>
      <c r="D58" s="27" t="s">
        <v>290</v>
      </c>
      <c r="E58" s="27" t="s">
        <v>291</v>
      </c>
      <c r="F58" s="28">
        <v>11948</v>
      </c>
      <c r="G58" s="28">
        <v>11045</v>
      </c>
      <c r="H58" s="28">
        <v>9600</v>
      </c>
      <c r="I58" s="28">
        <v>7305</v>
      </c>
      <c r="J58" s="28">
        <v>5528</v>
      </c>
      <c r="K58" s="28">
        <v>4404</v>
      </c>
      <c r="L58" s="28">
        <v>3275</v>
      </c>
      <c r="M58" s="29">
        <v>0</v>
      </c>
    </row>
    <row r="59" spans="1:13" ht="33.75">
      <c r="A59" s="26" t="s">
        <v>292</v>
      </c>
      <c r="B59" s="26" t="s">
        <v>293</v>
      </c>
      <c r="C59" s="27" t="s">
        <v>294</v>
      </c>
      <c r="D59" s="27" t="s">
        <v>295</v>
      </c>
      <c r="E59" s="27" t="s">
        <v>295</v>
      </c>
      <c r="F59" s="28">
        <v>9774</v>
      </c>
      <c r="G59" s="28">
        <v>9035</v>
      </c>
      <c r="H59" s="28">
        <v>7853</v>
      </c>
      <c r="I59" s="28">
        <v>5975</v>
      </c>
      <c r="J59" s="28">
        <v>4522</v>
      </c>
      <c r="K59" s="28">
        <v>3603</v>
      </c>
      <c r="L59" s="28">
        <v>2679</v>
      </c>
      <c r="M59" s="29">
        <v>0</v>
      </c>
    </row>
    <row r="60" spans="1:13" ht="22.5">
      <c r="A60" s="26" t="s">
        <v>296</v>
      </c>
      <c r="B60" s="26" t="s">
        <v>297</v>
      </c>
      <c r="C60" s="27" t="s">
        <v>298</v>
      </c>
      <c r="D60" s="27" t="s">
        <v>299</v>
      </c>
      <c r="E60" s="27" t="s">
        <v>300</v>
      </c>
      <c r="F60" s="28">
        <v>24755</v>
      </c>
      <c r="G60" s="28">
        <v>22884</v>
      </c>
      <c r="H60" s="28">
        <v>19890</v>
      </c>
      <c r="I60" s="28">
        <v>15134</v>
      </c>
      <c r="J60" s="28">
        <v>11452</v>
      </c>
      <c r="K60" s="28">
        <v>9125</v>
      </c>
      <c r="L60" s="28">
        <v>6786</v>
      </c>
      <c r="M60" s="29">
        <v>0</v>
      </c>
    </row>
    <row r="61" spans="1:13" ht="33.75">
      <c r="A61" s="26" t="s">
        <v>301</v>
      </c>
      <c r="B61" s="26" t="s">
        <v>302</v>
      </c>
      <c r="C61" s="27" t="s">
        <v>303</v>
      </c>
      <c r="D61" s="27" t="s">
        <v>299</v>
      </c>
      <c r="E61" s="27" t="s">
        <v>300</v>
      </c>
      <c r="F61" s="28">
        <v>10317</v>
      </c>
      <c r="G61" s="28">
        <v>9537</v>
      </c>
      <c r="H61" s="28">
        <v>8289</v>
      </c>
      <c r="I61" s="28">
        <v>6307</v>
      </c>
      <c r="J61" s="28">
        <v>4773</v>
      </c>
      <c r="K61" s="28">
        <v>3803</v>
      </c>
      <c r="L61" s="28">
        <v>2828</v>
      </c>
      <c r="M61" s="29">
        <v>0</v>
      </c>
    </row>
    <row r="62" spans="1:13" ht="45">
      <c r="A62" s="26" t="s">
        <v>304</v>
      </c>
      <c r="B62" s="26" t="s">
        <v>305</v>
      </c>
      <c r="C62" s="27" t="s">
        <v>306</v>
      </c>
      <c r="D62" s="27" t="s">
        <v>307</v>
      </c>
      <c r="E62" s="27" t="s">
        <v>308</v>
      </c>
      <c r="F62" s="28">
        <v>6709</v>
      </c>
      <c r="G62" s="28">
        <v>6202</v>
      </c>
      <c r="H62" s="28">
        <v>5391</v>
      </c>
      <c r="I62" s="28">
        <v>4102</v>
      </c>
      <c r="J62" s="28">
        <v>3104</v>
      </c>
      <c r="K62" s="28">
        <v>2473</v>
      </c>
      <c r="L62" s="28">
        <v>1839</v>
      </c>
      <c r="M62" s="29">
        <v>0</v>
      </c>
    </row>
    <row r="63" spans="1:13" ht="33.75">
      <c r="A63" s="26" t="s">
        <v>309</v>
      </c>
      <c r="B63" s="26" t="s">
        <v>310</v>
      </c>
      <c r="C63" s="27" t="s">
        <v>311</v>
      </c>
      <c r="D63" s="27" t="s">
        <v>312</v>
      </c>
      <c r="E63" s="27" t="s">
        <v>267</v>
      </c>
      <c r="F63" s="28">
        <v>2034</v>
      </c>
      <c r="G63" s="28">
        <v>1880</v>
      </c>
      <c r="H63" s="28">
        <v>1634</v>
      </c>
      <c r="I63" s="28">
        <v>1243</v>
      </c>
      <c r="J63" s="27">
        <v>941</v>
      </c>
      <c r="K63" s="27">
        <v>750</v>
      </c>
      <c r="L63" s="27">
        <v>557</v>
      </c>
      <c r="M63" s="29">
        <v>0</v>
      </c>
    </row>
    <row r="64" spans="1:13" ht="33.75">
      <c r="A64" s="26" t="s">
        <v>313</v>
      </c>
      <c r="B64" s="26" t="s">
        <v>314</v>
      </c>
      <c r="C64" s="27" t="s">
        <v>315</v>
      </c>
      <c r="D64" s="27" t="s">
        <v>316</v>
      </c>
      <c r="E64" s="27" t="s">
        <v>317</v>
      </c>
      <c r="F64" s="28">
        <v>34178</v>
      </c>
      <c r="G64" s="28">
        <v>31594</v>
      </c>
      <c r="H64" s="28">
        <v>27461</v>
      </c>
      <c r="I64" s="28">
        <v>20895</v>
      </c>
      <c r="J64" s="28">
        <v>15811</v>
      </c>
      <c r="K64" s="28">
        <v>12599</v>
      </c>
      <c r="L64" s="28">
        <v>9368</v>
      </c>
      <c r="M64" s="29">
        <v>0</v>
      </c>
    </row>
    <row r="65" spans="1:13" ht="45">
      <c r="A65" s="26" t="s">
        <v>318</v>
      </c>
      <c r="B65" s="26" t="s">
        <v>319</v>
      </c>
      <c r="C65" s="27" t="s">
        <v>320</v>
      </c>
      <c r="D65" s="27" t="s">
        <v>321</v>
      </c>
      <c r="E65" s="27" t="s">
        <v>322</v>
      </c>
      <c r="F65" s="28">
        <v>35821</v>
      </c>
      <c r="G65" s="28">
        <v>33113</v>
      </c>
      <c r="H65" s="28">
        <v>28781</v>
      </c>
      <c r="I65" s="28">
        <v>21899</v>
      </c>
      <c r="J65" s="28">
        <v>16572</v>
      </c>
      <c r="K65" s="28">
        <v>13204</v>
      </c>
      <c r="L65" s="28">
        <v>9819</v>
      </c>
      <c r="M65" s="29">
        <v>0</v>
      </c>
    </row>
    <row r="66" spans="1:13" ht="56.25">
      <c r="A66" s="26" t="s">
        <v>323</v>
      </c>
      <c r="B66" s="26" t="s">
        <v>324</v>
      </c>
      <c r="C66" s="27" t="s">
        <v>325</v>
      </c>
      <c r="D66" s="27" t="s">
        <v>326</v>
      </c>
      <c r="E66" s="27" t="s">
        <v>327</v>
      </c>
      <c r="F66" s="28">
        <v>10234</v>
      </c>
      <c r="G66" s="28">
        <v>9460</v>
      </c>
      <c r="H66" s="28">
        <v>8223</v>
      </c>
      <c r="I66" s="28">
        <v>6257</v>
      </c>
      <c r="J66" s="28">
        <v>4735</v>
      </c>
      <c r="K66" s="28">
        <v>3773</v>
      </c>
      <c r="L66" s="28">
        <v>2805</v>
      </c>
      <c r="M66" s="29">
        <v>0</v>
      </c>
    </row>
    <row r="67" spans="1:13" ht="33.75">
      <c r="A67" s="26" t="s">
        <v>328</v>
      </c>
      <c r="B67" s="26" t="s">
        <v>329</v>
      </c>
      <c r="C67" s="27" t="s">
        <v>330</v>
      </c>
      <c r="D67" s="27" t="s">
        <v>132</v>
      </c>
      <c r="E67" s="27" t="s">
        <v>128</v>
      </c>
      <c r="F67" s="28">
        <v>329218</v>
      </c>
      <c r="G67" s="28">
        <v>304328</v>
      </c>
      <c r="H67" s="28">
        <v>264517</v>
      </c>
      <c r="I67" s="28">
        <v>201269</v>
      </c>
      <c r="J67" s="28">
        <v>152304</v>
      </c>
      <c r="K67" s="28">
        <v>121357</v>
      </c>
      <c r="L67" s="28">
        <v>90240</v>
      </c>
      <c r="M67" s="29">
        <v>0</v>
      </c>
    </row>
    <row r="68" spans="1:13" ht="45">
      <c r="A68" s="26" t="s">
        <v>331</v>
      </c>
      <c r="B68" s="26" t="s">
        <v>332</v>
      </c>
      <c r="C68" s="27" t="s">
        <v>333</v>
      </c>
      <c r="D68" s="27" t="s">
        <v>132</v>
      </c>
      <c r="E68" s="27" t="s">
        <v>128</v>
      </c>
      <c r="F68" s="28">
        <v>105581</v>
      </c>
      <c r="G68" s="28">
        <v>97599</v>
      </c>
      <c r="H68" s="28">
        <v>84832</v>
      </c>
      <c r="I68" s="28">
        <v>64548</v>
      </c>
      <c r="J68" s="28">
        <v>48844</v>
      </c>
      <c r="K68" s="28">
        <v>38920</v>
      </c>
      <c r="L68" s="28">
        <v>28940</v>
      </c>
      <c r="M68" s="29">
        <v>0</v>
      </c>
    </row>
    <row r="69" spans="1:13" ht="45">
      <c r="A69" s="26" t="s">
        <v>334</v>
      </c>
      <c r="B69" s="26" t="s">
        <v>335</v>
      </c>
      <c r="C69" s="27" t="s">
        <v>336</v>
      </c>
      <c r="D69" s="27" t="s">
        <v>132</v>
      </c>
      <c r="E69" s="27" t="s">
        <v>128</v>
      </c>
      <c r="F69" s="28">
        <v>150500</v>
      </c>
      <c r="G69" s="28">
        <v>139121</v>
      </c>
      <c r="H69" s="28">
        <v>120922</v>
      </c>
      <c r="I69" s="28">
        <v>92009</v>
      </c>
      <c r="J69" s="28">
        <v>69625</v>
      </c>
      <c r="K69" s="28">
        <v>55478</v>
      </c>
      <c r="L69" s="28">
        <v>41253</v>
      </c>
      <c r="M69" s="29">
        <v>0</v>
      </c>
    </row>
    <row r="70" spans="1:13" ht="33.75">
      <c r="A70" s="26" t="s">
        <v>337</v>
      </c>
      <c r="B70" s="26" t="s">
        <v>338</v>
      </c>
      <c r="C70" s="27" t="s">
        <v>339</v>
      </c>
      <c r="D70" s="27" t="s">
        <v>340</v>
      </c>
      <c r="E70" s="27" t="s">
        <v>272</v>
      </c>
      <c r="F70" s="28">
        <v>5104</v>
      </c>
      <c r="G70" s="28">
        <v>4718</v>
      </c>
      <c r="H70" s="28">
        <v>4101</v>
      </c>
      <c r="I70" s="28">
        <v>3120</v>
      </c>
      <c r="J70" s="28">
        <v>2361</v>
      </c>
      <c r="K70" s="28">
        <v>1882</v>
      </c>
      <c r="L70" s="28">
        <v>1399</v>
      </c>
      <c r="M70" s="29">
        <v>0</v>
      </c>
    </row>
    <row r="71" spans="1:13" ht="33.75">
      <c r="A71" s="26" t="s">
        <v>341</v>
      </c>
      <c r="B71" s="26" t="s">
        <v>342</v>
      </c>
      <c r="C71" s="27" t="s">
        <v>343</v>
      </c>
      <c r="D71" s="27" t="s">
        <v>340</v>
      </c>
      <c r="E71" s="27" t="s">
        <v>272</v>
      </c>
      <c r="F71" s="28">
        <v>6542</v>
      </c>
      <c r="G71" s="28">
        <v>6047</v>
      </c>
      <c r="H71" s="28">
        <v>5256</v>
      </c>
      <c r="I71" s="28">
        <v>3999</v>
      </c>
      <c r="J71" s="28">
        <v>3026</v>
      </c>
      <c r="K71" s="28">
        <v>2411</v>
      </c>
      <c r="L71" s="28">
        <v>1793</v>
      </c>
      <c r="M71" s="29">
        <v>0</v>
      </c>
    </row>
    <row r="72" spans="1:13" ht="45">
      <c r="A72" s="26" t="s">
        <v>344</v>
      </c>
      <c r="B72" s="26" t="s">
        <v>345</v>
      </c>
      <c r="C72" s="27" t="s">
        <v>346</v>
      </c>
      <c r="D72" s="27" t="s">
        <v>347</v>
      </c>
      <c r="E72" s="27" t="s">
        <v>308</v>
      </c>
      <c r="F72" s="28">
        <v>2759</v>
      </c>
      <c r="G72" s="28">
        <v>2551</v>
      </c>
      <c r="H72" s="28">
        <v>2217</v>
      </c>
      <c r="I72" s="28">
        <v>1687</v>
      </c>
      <c r="J72" s="28">
        <v>1276</v>
      </c>
      <c r="K72" s="28">
        <v>1017</v>
      </c>
      <c r="L72" s="27">
        <v>756</v>
      </c>
      <c r="M72" s="29">
        <v>0</v>
      </c>
    </row>
    <row r="73" spans="1:13" ht="33.75">
      <c r="A73" s="26" t="s">
        <v>348</v>
      </c>
      <c r="B73" s="26" t="s">
        <v>349</v>
      </c>
      <c r="C73" s="27" t="s">
        <v>350</v>
      </c>
      <c r="D73" s="27" t="s">
        <v>351</v>
      </c>
      <c r="E73" s="27" t="s">
        <v>352</v>
      </c>
      <c r="F73" s="28">
        <v>243167</v>
      </c>
      <c r="G73" s="28">
        <v>224783</v>
      </c>
      <c r="H73" s="28">
        <v>195378</v>
      </c>
      <c r="I73" s="28">
        <v>148662</v>
      </c>
      <c r="J73" s="28">
        <v>112495</v>
      </c>
      <c r="K73" s="28">
        <v>89637</v>
      </c>
      <c r="L73" s="28">
        <v>66653</v>
      </c>
      <c r="M73" s="29">
        <v>0</v>
      </c>
    </row>
    <row r="74" spans="1:13" ht="33.75">
      <c r="A74" s="26" t="s">
        <v>353</v>
      </c>
      <c r="B74" s="26" t="s">
        <v>354</v>
      </c>
      <c r="C74" s="27" t="s">
        <v>355</v>
      </c>
      <c r="D74" s="27" t="s">
        <v>356</v>
      </c>
      <c r="E74" s="27" t="s">
        <v>352</v>
      </c>
      <c r="F74" s="28">
        <v>9141</v>
      </c>
      <c r="G74" s="28">
        <v>8450</v>
      </c>
      <c r="H74" s="28">
        <v>7345</v>
      </c>
      <c r="I74" s="28">
        <v>5589</v>
      </c>
      <c r="J74" s="28">
        <v>4229</v>
      </c>
      <c r="K74" s="28">
        <v>3370</v>
      </c>
      <c r="L74" s="28">
        <v>2506</v>
      </c>
      <c r="M74" s="29">
        <v>0</v>
      </c>
    </row>
    <row r="75" spans="1:13" ht="22.5">
      <c r="A75" s="26" t="s">
        <v>357</v>
      </c>
      <c r="B75" s="26" t="s">
        <v>358</v>
      </c>
      <c r="C75" s="27" t="s">
        <v>359</v>
      </c>
      <c r="D75" s="27" t="s">
        <v>360</v>
      </c>
      <c r="E75" s="27" t="s">
        <v>360</v>
      </c>
      <c r="F75" s="28">
        <v>6602</v>
      </c>
      <c r="G75" s="28">
        <v>6103</v>
      </c>
      <c r="H75" s="28">
        <v>5304</v>
      </c>
      <c r="I75" s="28">
        <v>4036</v>
      </c>
      <c r="J75" s="28">
        <v>3054</v>
      </c>
      <c r="K75" s="28">
        <v>2434</v>
      </c>
      <c r="L75" s="28">
        <v>1810</v>
      </c>
      <c r="M75" s="29">
        <v>0</v>
      </c>
    </row>
    <row r="76" spans="1:13" ht="45">
      <c r="A76" s="26" t="s">
        <v>361</v>
      </c>
      <c r="B76" s="26" t="s">
        <v>362</v>
      </c>
      <c r="C76" s="27" t="s">
        <v>363</v>
      </c>
      <c r="D76" s="27" t="s">
        <v>364</v>
      </c>
      <c r="E76" s="27" t="s">
        <v>364</v>
      </c>
      <c r="F76" s="28">
        <v>11934</v>
      </c>
      <c r="G76" s="28">
        <v>11032</v>
      </c>
      <c r="H76" s="28">
        <v>9589</v>
      </c>
      <c r="I76" s="28">
        <v>7296</v>
      </c>
      <c r="J76" s="28">
        <v>5521</v>
      </c>
      <c r="K76" s="28">
        <v>4399</v>
      </c>
      <c r="L76" s="28">
        <v>3271</v>
      </c>
      <c r="M76" s="29">
        <v>0</v>
      </c>
    </row>
    <row r="77" spans="1:13" ht="33.75">
      <c r="A77" s="26" t="s">
        <v>365</v>
      </c>
      <c r="B77" s="26" t="s">
        <v>366</v>
      </c>
      <c r="C77" s="27" t="s">
        <v>367</v>
      </c>
      <c r="D77" s="27" t="s">
        <v>368</v>
      </c>
      <c r="E77" s="27" t="s">
        <v>369</v>
      </c>
      <c r="F77" s="28">
        <v>1550</v>
      </c>
      <c r="G77" s="28">
        <v>1433</v>
      </c>
      <c r="H77" s="28">
        <v>1245</v>
      </c>
      <c r="I77" s="27">
        <v>947</v>
      </c>
      <c r="J77" s="27">
        <v>717</v>
      </c>
      <c r="K77" s="27">
        <v>571</v>
      </c>
      <c r="L77" s="27">
        <v>425</v>
      </c>
      <c r="M77" s="29">
        <v>0</v>
      </c>
    </row>
    <row r="78" spans="1:13" ht="33.75">
      <c r="A78" s="26" t="s">
        <v>370</v>
      </c>
      <c r="B78" s="26" t="s">
        <v>371</v>
      </c>
      <c r="C78" s="27" t="s">
        <v>372</v>
      </c>
      <c r="D78" s="27" t="s">
        <v>373</v>
      </c>
      <c r="E78" s="27" t="s">
        <v>369</v>
      </c>
      <c r="F78" s="28">
        <v>6866</v>
      </c>
      <c r="G78" s="28">
        <v>6347</v>
      </c>
      <c r="H78" s="28">
        <v>5517</v>
      </c>
      <c r="I78" s="28">
        <v>4198</v>
      </c>
      <c r="J78" s="28">
        <v>3177</v>
      </c>
      <c r="K78" s="28">
        <v>2531</v>
      </c>
      <c r="L78" s="28">
        <v>1882</v>
      </c>
      <c r="M78" s="29">
        <v>0</v>
      </c>
    </row>
    <row r="79" spans="1:13" ht="45">
      <c r="A79" s="26" t="s">
        <v>374</v>
      </c>
      <c r="B79" s="26" t="s">
        <v>375</v>
      </c>
      <c r="C79" s="27" t="s">
        <v>376</v>
      </c>
      <c r="D79" s="27" t="s">
        <v>377</v>
      </c>
      <c r="E79" s="27" t="s">
        <v>378</v>
      </c>
      <c r="F79" s="28">
        <v>1853</v>
      </c>
      <c r="G79" s="28">
        <v>1713</v>
      </c>
      <c r="H79" s="28">
        <v>1488</v>
      </c>
      <c r="I79" s="28">
        <v>1133</v>
      </c>
      <c r="J79" s="27">
        <v>857</v>
      </c>
      <c r="K79" s="27">
        <v>683</v>
      </c>
      <c r="L79" s="27">
        <v>508</v>
      </c>
      <c r="M79" s="29">
        <v>0</v>
      </c>
    </row>
    <row r="80" spans="1:13" ht="33.75">
      <c r="A80" s="26" t="s">
        <v>379</v>
      </c>
      <c r="B80" s="26" t="s">
        <v>380</v>
      </c>
      <c r="C80" s="27" t="s">
        <v>381</v>
      </c>
      <c r="D80" s="27" t="s">
        <v>382</v>
      </c>
      <c r="E80" s="27" t="s">
        <v>382</v>
      </c>
      <c r="F80" s="28">
        <v>4972</v>
      </c>
      <c r="G80" s="28">
        <v>4596</v>
      </c>
      <c r="H80" s="28">
        <v>3995</v>
      </c>
      <c r="I80" s="28">
        <v>3040</v>
      </c>
      <c r="J80" s="28">
        <v>2300</v>
      </c>
      <c r="K80" s="28">
        <v>1833</v>
      </c>
      <c r="L80" s="28">
        <v>1363</v>
      </c>
      <c r="M80" s="29">
        <v>0</v>
      </c>
    </row>
    <row r="81" spans="1:13" ht="33.75">
      <c r="A81" s="26" t="s">
        <v>383</v>
      </c>
      <c r="B81" s="26" t="s">
        <v>384</v>
      </c>
      <c r="C81" s="27" t="s">
        <v>385</v>
      </c>
      <c r="D81" s="27" t="s">
        <v>386</v>
      </c>
      <c r="E81" s="27" t="s">
        <v>267</v>
      </c>
      <c r="F81" s="28">
        <v>61693</v>
      </c>
      <c r="G81" s="28">
        <v>57029</v>
      </c>
      <c r="H81" s="28">
        <v>49569</v>
      </c>
      <c r="I81" s="28">
        <v>37716</v>
      </c>
      <c r="J81" s="28">
        <v>28541</v>
      </c>
      <c r="K81" s="28">
        <v>22741</v>
      </c>
      <c r="L81" s="28">
        <v>16910</v>
      </c>
      <c r="M81" s="29">
        <v>0</v>
      </c>
    </row>
    <row r="82" spans="1:13" ht="33.75">
      <c r="A82" s="26" t="s">
        <v>387</v>
      </c>
      <c r="B82" s="26" t="s">
        <v>388</v>
      </c>
      <c r="C82" s="27" t="s">
        <v>389</v>
      </c>
      <c r="D82" s="27" t="s">
        <v>390</v>
      </c>
      <c r="E82" s="27" t="s">
        <v>225</v>
      </c>
      <c r="F82" s="28">
        <v>530798</v>
      </c>
      <c r="G82" s="28">
        <v>490668</v>
      </c>
      <c r="H82" s="28">
        <v>426482</v>
      </c>
      <c r="I82" s="28">
        <v>324506</v>
      </c>
      <c r="J82" s="28">
        <v>245561</v>
      </c>
      <c r="K82" s="28">
        <v>195664</v>
      </c>
      <c r="L82" s="28">
        <v>145494</v>
      </c>
      <c r="M82" s="29">
        <v>0</v>
      </c>
    </row>
    <row r="83" spans="1:13" ht="33.75">
      <c r="A83" s="26" t="s">
        <v>391</v>
      </c>
      <c r="B83" s="26" t="s">
        <v>392</v>
      </c>
      <c r="C83" s="27" t="s">
        <v>393</v>
      </c>
      <c r="D83" s="27" t="s">
        <v>103</v>
      </c>
      <c r="E83" s="27" t="s">
        <v>99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9">
        <v>0</v>
      </c>
    </row>
    <row r="84" spans="1:13" ht="33.75">
      <c r="A84" s="26" t="s">
        <v>394</v>
      </c>
      <c r="B84" s="26" t="s">
        <v>395</v>
      </c>
      <c r="C84" s="27" t="s">
        <v>396</v>
      </c>
      <c r="D84" s="27" t="s">
        <v>103</v>
      </c>
      <c r="E84" s="27" t="s">
        <v>99</v>
      </c>
      <c r="F84" s="28">
        <v>354612</v>
      </c>
      <c r="G84" s="28">
        <v>327803</v>
      </c>
      <c r="H84" s="28">
        <v>284921</v>
      </c>
      <c r="I84" s="28">
        <v>216794</v>
      </c>
      <c r="J84" s="28">
        <v>164053</v>
      </c>
      <c r="K84" s="28">
        <v>130718</v>
      </c>
      <c r="L84" s="28">
        <v>97201</v>
      </c>
      <c r="M84" s="29">
        <v>0</v>
      </c>
    </row>
    <row r="85" spans="1:13" ht="33.75">
      <c r="A85" s="26" t="s">
        <v>397</v>
      </c>
      <c r="B85" s="26" t="s">
        <v>398</v>
      </c>
      <c r="C85" s="27" t="s">
        <v>399</v>
      </c>
      <c r="D85" s="27" t="s">
        <v>400</v>
      </c>
      <c r="E85" s="27" t="s">
        <v>225</v>
      </c>
      <c r="F85" s="28">
        <v>234443</v>
      </c>
      <c r="G85" s="28">
        <v>216719</v>
      </c>
      <c r="H85" s="28">
        <v>188369</v>
      </c>
      <c r="I85" s="28">
        <v>143328</v>
      </c>
      <c r="J85" s="28">
        <v>108459</v>
      </c>
      <c r="K85" s="28">
        <v>86421</v>
      </c>
      <c r="L85" s="28">
        <v>64262</v>
      </c>
      <c r="M85" s="29">
        <v>0</v>
      </c>
    </row>
    <row r="86" spans="1:13" ht="33.75">
      <c r="A86" s="26" t="s">
        <v>401</v>
      </c>
      <c r="B86" s="26" t="s">
        <v>402</v>
      </c>
      <c r="C86" s="27" t="s">
        <v>403</v>
      </c>
      <c r="D86" s="27" t="s">
        <v>400</v>
      </c>
      <c r="E86" s="27" t="s">
        <v>225</v>
      </c>
      <c r="F86" s="28">
        <v>285164</v>
      </c>
      <c r="G86" s="28">
        <v>263605</v>
      </c>
      <c r="H86" s="28">
        <v>229122</v>
      </c>
      <c r="I86" s="28">
        <v>174337</v>
      </c>
      <c r="J86" s="28">
        <v>131924</v>
      </c>
      <c r="K86" s="28">
        <v>105118</v>
      </c>
      <c r="L86" s="28">
        <v>78165</v>
      </c>
      <c r="M86" s="29">
        <v>0</v>
      </c>
    </row>
    <row r="87" spans="1:13" ht="33.75">
      <c r="A87" s="26" t="s">
        <v>404</v>
      </c>
      <c r="B87" s="26" t="s">
        <v>405</v>
      </c>
      <c r="C87" s="27" t="s">
        <v>406</v>
      </c>
      <c r="D87" s="27" t="s">
        <v>400</v>
      </c>
      <c r="E87" s="27" t="s">
        <v>225</v>
      </c>
      <c r="F87" s="28">
        <v>123629</v>
      </c>
      <c r="G87" s="28">
        <v>114282</v>
      </c>
      <c r="H87" s="28">
        <v>99332</v>
      </c>
      <c r="I87" s="28">
        <v>75581</v>
      </c>
      <c r="J87" s="28">
        <v>57194</v>
      </c>
      <c r="K87" s="28">
        <v>45572</v>
      </c>
      <c r="L87" s="28">
        <v>33887</v>
      </c>
      <c r="M87" s="29">
        <v>0</v>
      </c>
    </row>
    <row r="88" spans="1:13" ht="33.75">
      <c r="A88" s="26" t="s">
        <v>407</v>
      </c>
      <c r="B88" s="26" t="s">
        <v>408</v>
      </c>
      <c r="C88" s="27" t="s">
        <v>409</v>
      </c>
      <c r="D88" s="27" t="s">
        <v>410</v>
      </c>
      <c r="E88" s="27" t="s">
        <v>118</v>
      </c>
      <c r="F88" s="28">
        <v>126806</v>
      </c>
      <c r="G88" s="28">
        <v>117219</v>
      </c>
      <c r="H88" s="28">
        <v>101885</v>
      </c>
      <c r="I88" s="28">
        <v>77524</v>
      </c>
      <c r="J88" s="28">
        <v>58664</v>
      </c>
      <c r="K88" s="28">
        <v>46744</v>
      </c>
      <c r="L88" s="28">
        <v>34758</v>
      </c>
      <c r="M88" s="29">
        <v>0</v>
      </c>
    </row>
    <row r="89" spans="1:13" ht="33.75">
      <c r="A89" s="26" t="s">
        <v>411</v>
      </c>
      <c r="B89" s="26" t="s">
        <v>412</v>
      </c>
      <c r="C89" s="27" t="s">
        <v>413</v>
      </c>
      <c r="D89" s="27" t="s">
        <v>410</v>
      </c>
      <c r="E89" s="27" t="s">
        <v>118</v>
      </c>
      <c r="F89" s="28">
        <v>505961</v>
      </c>
      <c r="G89" s="28">
        <v>467709</v>
      </c>
      <c r="H89" s="28">
        <v>406526</v>
      </c>
      <c r="I89" s="28">
        <v>309322</v>
      </c>
      <c r="J89" s="28">
        <v>234070</v>
      </c>
      <c r="K89" s="28">
        <v>186509</v>
      </c>
      <c r="L89" s="28">
        <v>138686</v>
      </c>
      <c r="M89" s="29">
        <v>0</v>
      </c>
    </row>
    <row r="90" spans="1:13" ht="33.75">
      <c r="A90" s="26" t="s">
        <v>414</v>
      </c>
      <c r="B90" s="26" t="s">
        <v>415</v>
      </c>
      <c r="C90" s="27" t="s">
        <v>416</v>
      </c>
      <c r="D90" s="27" t="s">
        <v>316</v>
      </c>
      <c r="E90" s="27" t="s">
        <v>317</v>
      </c>
      <c r="F90" s="28">
        <v>11625</v>
      </c>
      <c r="G90" s="28">
        <v>10746</v>
      </c>
      <c r="H90" s="28">
        <v>9340</v>
      </c>
      <c r="I90" s="28">
        <v>7107</v>
      </c>
      <c r="J90" s="28">
        <v>5378</v>
      </c>
      <c r="K90" s="28">
        <v>4285</v>
      </c>
      <c r="L90" s="28">
        <v>3186</v>
      </c>
      <c r="M90" s="29">
        <v>0</v>
      </c>
    </row>
    <row r="91" spans="1:13" ht="45">
      <c r="A91" s="26" t="s">
        <v>417</v>
      </c>
      <c r="B91" s="26" t="s">
        <v>418</v>
      </c>
      <c r="C91" s="27" t="s">
        <v>419</v>
      </c>
      <c r="D91" s="27" t="s">
        <v>420</v>
      </c>
      <c r="E91" s="27" t="s">
        <v>420</v>
      </c>
      <c r="F91" s="28">
        <v>3693</v>
      </c>
      <c r="G91" s="28">
        <v>3414</v>
      </c>
      <c r="H91" s="28">
        <v>2967</v>
      </c>
      <c r="I91" s="28">
        <v>2258</v>
      </c>
      <c r="J91" s="28">
        <v>1709</v>
      </c>
      <c r="K91" s="28">
        <v>1361</v>
      </c>
      <c r="L91" s="28">
        <v>1012</v>
      </c>
      <c r="M91" s="29">
        <v>0</v>
      </c>
    </row>
    <row r="92" spans="1:13" ht="33.75">
      <c r="A92" s="26" t="s">
        <v>421</v>
      </c>
      <c r="B92" s="26" t="s">
        <v>422</v>
      </c>
      <c r="C92" s="27" t="s">
        <v>423</v>
      </c>
      <c r="D92" s="27" t="s">
        <v>424</v>
      </c>
      <c r="E92" s="27" t="s">
        <v>424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9">
        <v>0</v>
      </c>
    </row>
    <row r="93" spans="1:13" ht="45">
      <c r="A93" s="26" t="s">
        <v>425</v>
      </c>
      <c r="B93" s="26" t="s">
        <v>426</v>
      </c>
      <c r="C93" s="27" t="s">
        <v>427</v>
      </c>
      <c r="D93" s="27" t="s">
        <v>428</v>
      </c>
      <c r="E93" s="27" t="s">
        <v>291</v>
      </c>
      <c r="F93" s="28">
        <v>5468</v>
      </c>
      <c r="G93" s="28">
        <v>5055</v>
      </c>
      <c r="H93" s="28">
        <v>4393</v>
      </c>
      <c r="I93" s="28">
        <v>3343</v>
      </c>
      <c r="J93" s="28">
        <v>2530</v>
      </c>
      <c r="K93" s="28">
        <v>2016</v>
      </c>
      <c r="L93" s="28">
        <v>1499</v>
      </c>
      <c r="M93" s="29">
        <v>0</v>
      </c>
    </row>
    <row r="94" spans="1:13" ht="67.5">
      <c r="A94" s="26" t="s">
        <v>429</v>
      </c>
      <c r="B94" s="26" t="s">
        <v>430</v>
      </c>
      <c r="C94" s="27" t="s">
        <v>431</v>
      </c>
      <c r="D94" s="27" t="s">
        <v>432</v>
      </c>
      <c r="E94" s="27" t="s">
        <v>272</v>
      </c>
      <c r="F94" s="28">
        <v>7969</v>
      </c>
      <c r="G94" s="28">
        <v>7367</v>
      </c>
      <c r="H94" s="28">
        <v>6403</v>
      </c>
      <c r="I94" s="28">
        <v>4872</v>
      </c>
      <c r="J94" s="28">
        <v>3687</v>
      </c>
      <c r="K94" s="28">
        <v>2938</v>
      </c>
      <c r="L94" s="28">
        <v>2184</v>
      </c>
      <c r="M94" s="29">
        <v>0</v>
      </c>
    </row>
    <row r="95" spans="1:13" ht="33.75">
      <c r="A95" s="26" t="s">
        <v>433</v>
      </c>
      <c r="B95" s="26" t="s">
        <v>434</v>
      </c>
      <c r="C95" s="27" t="s">
        <v>435</v>
      </c>
      <c r="D95" s="27" t="s">
        <v>436</v>
      </c>
      <c r="E95" s="27" t="s">
        <v>436</v>
      </c>
      <c r="F95" s="28">
        <v>4252</v>
      </c>
      <c r="G95" s="28">
        <v>3930</v>
      </c>
      <c r="H95" s="28">
        <v>3416</v>
      </c>
      <c r="I95" s="28">
        <v>2599</v>
      </c>
      <c r="J95" s="28">
        <v>1967</v>
      </c>
      <c r="K95" s="28">
        <v>1567</v>
      </c>
      <c r="L95" s="28">
        <v>1165</v>
      </c>
      <c r="M95" s="29">
        <v>0</v>
      </c>
    </row>
    <row r="96" spans="1:13" ht="33.75">
      <c r="A96" s="26" t="s">
        <v>437</v>
      </c>
      <c r="B96" s="26" t="s">
        <v>438</v>
      </c>
      <c r="C96" s="27" t="s">
        <v>439</v>
      </c>
      <c r="D96" s="27" t="s">
        <v>440</v>
      </c>
      <c r="E96" s="27" t="s">
        <v>441</v>
      </c>
      <c r="F96" s="28">
        <v>6733</v>
      </c>
      <c r="G96" s="28">
        <v>6224</v>
      </c>
      <c r="H96" s="28">
        <v>5410</v>
      </c>
      <c r="I96" s="28">
        <v>4116</v>
      </c>
      <c r="J96" s="28">
        <v>3115</v>
      </c>
      <c r="K96" s="28">
        <v>2482</v>
      </c>
      <c r="L96" s="28">
        <v>1846</v>
      </c>
      <c r="M96" s="29">
        <v>0</v>
      </c>
    </row>
    <row r="97" spans="1:13" ht="33.75">
      <c r="A97" s="26" t="s">
        <v>442</v>
      </c>
      <c r="B97" s="26" t="s">
        <v>443</v>
      </c>
      <c r="C97" s="27" t="s">
        <v>444</v>
      </c>
      <c r="D97" s="27" t="s">
        <v>308</v>
      </c>
      <c r="E97" s="27" t="s">
        <v>308</v>
      </c>
      <c r="F97" s="28">
        <v>33944</v>
      </c>
      <c r="G97" s="28">
        <v>31378</v>
      </c>
      <c r="H97" s="28">
        <v>27273</v>
      </c>
      <c r="I97" s="28">
        <v>20752</v>
      </c>
      <c r="J97" s="28">
        <v>15704</v>
      </c>
      <c r="K97" s="28">
        <v>12513</v>
      </c>
      <c r="L97" s="28">
        <v>9304</v>
      </c>
      <c r="M97" s="29">
        <v>0</v>
      </c>
    </row>
    <row r="98" spans="1:13" ht="33.75">
      <c r="A98" s="26" t="s">
        <v>445</v>
      </c>
      <c r="B98" s="26" t="s">
        <v>446</v>
      </c>
      <c r="C98" s="27" t="s">
        <v>447</v>
      </c>
      <c r="D98" s="27" t="s">
        <v>441</v>
      </c>
      <c r="E98" s="27" t="s">
        <v>441</v>
      </c>
      <c r="F98" s="28">
        <v>640624</v>
      </c>
      <c r="G98" s="28">
        <v>592191</v>
      </c>
      <c r="H98" s="28">
        <v>514724</v>
      </c>
      <c r="I98" s="28">
        <v>391649</v>
      </c>
      <c r="J98" s="28">
        <v>296369</v>
      </c>
      <c r="K98" s="28">
        <v>236149</v>
      </c>
      <c r="L98" s="28">
        <v>175598</v>
      </c>
      <c r="M98" s="29">
        <v>0</v>
      </c>
    </row>
    <row r="99" spans="1:13" ht="33.75">
      <c r="A99" s="26" t="s">
        <v>448</v>
      </c>
      <c r="B99" s="26" t="s">
        <v>449</v>
      </c>
      <c r="C99" s="27" t="s">
        <v>450</v>
      </c>
      <c r="D99" s="27" t="s">
        <v>451</v>
      </c>
      <c r="E99" s="27" t="s">
        <v>441</v>
      </c>
      <c r="F99" s="28">
        <v>1053</v>
      </c>
      <c r="G99" s="27">
        <v>974</v>
      </c>
      <c r="H99" s="27">
        <v>846</v>
      </c>
      <c r="I99" s="27">
        <v>644</v>
      </c>
      <c r="J99" s="27">
        <v>487</v>
      </c>
      <c r="K99" s="27">
        <v>388</v>
      </c>
      <c r="L99" s="27">
        <v>289</v>
      </c>
      <c r="M99" s="29">
        <v>0</v>
      </c>
    </row>
    <row r="100" spans="1:13" ht="45">
      <c r="A100" s="26" t="s">
        <v>452</v>
      </c>
      <c r="B100" s="26" t="s">
        <v>453</v>
      </c>
      <c r="C100" s="27" t="s">
        <v>454</v>
      </c>
      <c r="D100" s="27" t="s">
        <v>455</v>
      </c>
      <c r="E100" s="27" t="s">
        <v>455</v>
      </c>
      <c r="F100" s="28">
        <v>101824</v>
      </c>
      <c r="G100" s="28">
        <v>94126</v>
      </c>
      <c r="H100" s="28">
        <v>81813</v>
      </c>
      <c r="I100" s="28">
        <v>62251</v>
      </c>
      <c r="J100" s="28">
        <v>47106</v>
      </c>
      <c r="K100" s="28">
        <v>37535</v>
      </c>
      <c r="L100" s="28">
        <v>27910</v>
      </c>
      <c r="M100" s="29">
        <v>0</v>
      </c>
    </row>
    <row r="101" spans="1:13" ht="22.5">
      <c r="A101" s="26" t="s">
        <v>456</v>
      </c>
      <c r="B101" s="26" t="s">
        <v>457</v>
      </c>
      <c r="C101" s="27" t="s">
        <v>458</v>
      </c>
      <c r="D101" s="27" t="s">
        <v>459</v>
      </c>
      <c r="E101" s="27" t="s">
        <v>459</v>
      </c>
      <c r="F101" s="28">
        <v>7347</v>
      </c>
      <c r="G101" s="28">
        <v>6791</v>
      </c>
      <c r="H101" s="28">
        <v>5903</v>
      </c>
      <c r="I101" s="28">
        <v>4491</v>
      </c>
      <c r="J101" s="28">
        <v>3399</v>
      </c>
      <c r="K101" s="28">
        <v>2708</v>
      </c>
      <c r="L101" s="28">
        <v>2014</v>
      </c>
      <c r="M101" s="29">
        <v>0</v>
      </c>
    </row>
    <row r="102" spans="1:13" ht="45">
      <c r="A102" s="26" t="s">
        <v>460</v>
      </c>
      <c r="B102" s="26" t="s">
        <v>461</v>
      </c>
      <c r="C102" s="27" t="s">
        <v>462</v>
      </c>
      <c r="D102" s="27" t="s">
        <v>455</v>
      </c>
      <c r="E102" s="27" t="s">
        <v>455</v>
      </c>
      <c r="F102" s="28">
        <v>437109</v>
      </c>
      <c r="G102" s="28">
        <v>404062</v>
      </c>
      <c r="H102" s="28">
        <v>351205</v>
      </c>
      <c r="I102" s="28">
        <v>267229</v>
      </c>
      <c r="J102" s="28">
        <v>202218</v>
      </c>
      <c r="K102" s="28">
        <v>161128</v>
      </c>
      <c r="L102" s="28">
        <v>119813</v>
      </c>
      <c r="M102" s="29">
        <v>0</v>
      </c>
    </row>
    <row r="103" spans="1:13" ht="56.25">
      <c r="A103" s="26" t="s">
        <v>463</v>
      </c>
      <c r="B103" s="26" t="s">
        <v>464</v>
      </c>
      <c r="C103" s="27" t="s">
        <v>465</v>
      </c>
      <c r="D103" s="27" t="s">
        <v>455</v>
      </c>
      <c r="E103" s="27" t="s">
        <v>455</v>
      </c>
      <c r="F103" s="28">
        <v>5755</v>
      </c>
      <c r="G103" s="28">
        <v>5320</v>
      </c>
      <c r="H103" s="28">
        <v>4624</v>
      </c>
      <c r="I103" s="28">
        <v>3518</v>
      </c>
      <c r="J103" s="28">
        <v>2662</v>
      </c>
      <c r="K103" s="28">
        <v>2121</v>
      </c>
      <c r="L103" s="28">
        <v>1577</v>
      </c>
      <c r="M103" s="29">
        <v>0</v>
      </c>
    </row>
    <row r="104" spans="1:13" ht="45">
      <c r="A104" s="26" t="s">
        <v>466</v>
      </c>
      <c r="B104" s="26" t="s">
        <v>467</v>
      </c>
      <c r="C104" s="27" t="s">
        <v>468</v>
      </c>
      <c r="D104" s="27" t="s">
        <v>469</v>
      </c>
      <c r="E104" s="27" t="s">
        <v>470</v>
      </c>
      <c r="F104" s="28">
        <v>13018</v>
      </c>
      <c r="G104" s="28">
        <v>12034</v>
      </c>
      <c r="H104" s="28">
        <v>10460</v>
      </c>
      <c r="I104" s="28">
        <v>7959</v>
      </c>
      <c r="J104" s="28">
        <v>6023</v>
      </c>
      <c r="K104" s="28">
        <v>4799</v>
      </c>
      <c r="L104" s="28">
        <v>3568</v>
      </c>
      <c r="M104" s="29">
        <v>0</v>
      </c>
    </row>
    <row r="105" spans="1:13" ht="45">
      <c r="A105" s="26" t="s">
        <v>471</v>
      </c>
      <c r="B105" s="26" t="s">
        <v>472</v>
      </c>
      <c r="C105" s="27" t="s">
        <v>473</v>
      </c>
      <c r="D105" s="27" t="s">
        <v>474</v>
      </c>
      <c r="E105" s="27" t="s">
        <v>474</v>
      </c>
      <c r="F105" s="28">
        <v>5080</v>
      </c>
      <c r="G105" s="28">
        <v>4696</v>
      </c>
      <c r="H105" s="28">
        <v>4082</v>
      </c>
      <c r="I105" s="28">
        <v>3106</v>
      </c>
      <c r="J105" s="28">
        <v>2350</v>
      </c>
      <c r="K105" s="28">
        <v>1873</v>
      </c>
      <c r="L105" s="28">
        <v>1392</v>
      </c>
      <c r="M105" s="29">
        <v>0</v>
      </c>
    </row>
    <row r="106" spans="1:13" ht="45">
      <c r="A106" s="26" t="s">
        <v>475</v>
      </c>
      <c r="B106" s="26" t="s">
        <v>476</v>
      </c>
      <c r="C106" s="27" t="s">
        <v>477</v>
      </c>
      <c r="D106" s="27" t="s">
        <v>478</v>
      </c>
      <c r="E106" s="27" t="s">
        <v>478</v>
      </c>
      <c r="F106" s="28">
        <v>4160</v>
      </c>
      <c r="G106" s="28">
        <v>3846</v>
      </c>
      <c r="H106" s="28">
        <v>3343</v>
      </c>
      <c r="I106" s="28">
        <v>2543</v>
      </c>
      <c r="J106" s="28">
        <v>1925</v>
      </c>
      <c r="K106" s="28">
        <v>1534</v>
      </c>
      <c r="L106" s="28">
        <v>1140</v>
      </c>
      <c r="M106" s="29">
        <v>0</v>
      </c>
    </row>
    <row r="107" spans="1:13" ht="45">
      <c r="A107" s="26" t="s">
        <v>479</v>
      </c>
      <c r="B107" s="26" t="s">
        <v>480</v>
      </c>
      <c r="C107" s="27" t="s">
        <v>481</v>
      </c>
      <c r="D107" s="27" t="s">
        <v>482</v>
      </c>
      <c r="E107" s="27" t="s">
        <v>482</v>
      </c>
      <c r="F107" s="28">
        <v>5042</v>
      </c>
      <c r="G107" s="28">
        <v>4661</v>
      </c>
      <c r="H107" s="28">
        <v>4051</v>
      </c>
      <c r="I107" s="28">
        <v>3083</v>
      </c>
      <c r="J107" s="28">
        <v>2333</v>
      </c>
      <c r="K107" s="28">
        <v>1859</v>
      </c>
      <c r="L107" s="28">
        <v>1382</v>
      </c>
      <c r="M107" s="29">
        <v>0</v>
      </c>
    </row>
    <row r="108" spans="1:13" ht="45">
      <c r="A108" s="26" t="s">
        <v>483</v>
      </c>
      <c r="B108" s="26" t="s">
        <v>484</v>
      </c>
      <c r="C108" s="27" t="s">
        <v>485</v>
      </c>
      <c r="D108" s="27" t="s">
        <v>478</v>
      </c>
      <c r="E108" s="27" t="s">
        <v>478</v>
      </c>
      <c r="F108" s="28">
        <v>6523</v>
      </c>
      <c r="G108" s="28">
        <v>6030</v>
      </c>
      <c r="H108" s="28">
        <v>5241</v>
      </c>
      <c r="I108" s="28">
        <v>3988</v>
      </c>
      <c r="J108" s="28">
        <v>3018</v>
      </c>
      <c r="K108" s="28">
        <v>2404</v>
      </c>
      <c r="L108" s="28">
        <v>1788</v>
      </c>
      <c r="M108" s="29">
        <v>0</v>
      </c>
    </row>
    <row r="109" spans="1:13" ht="33.75">
      <c r="A109" s="26" t="s">
        <v>486</v>
      </c>
      <c r="B109" s="26" t="s">
        <v>487</v>
      </c>
      <c r="C109" s="27" t="s">
        <v>488</v>
      </c>
      <c r="D109" s="27" t="s">
        <v>474</v>
      </c>
      <c r="E109" s="27" t="s">
        <v>474</v>
      </c>
      <c r="F109" s="28">
        <v>7836</v>
      </c>
      <c r="G109" s="28">
        <v>7243</v>
      </c>
      <c r="H109" s="28">
        <v>6296</v>
      </c>
      <c r="I109" s="28">
        <v>4790</v>
      </c>
      <c r="J109" s="28">
        <v>3625</v>
      </c>
      <c r="K109" s="28">
        <v>2888</v>
      </c>
      <c r="L109" s="28">
        <v>2148</v>
      </c>
      <c r="M109" s="29">
        <v>0</v>
      </c>
    </row>
    <row r="110" spans="1:13" ht="33.75">
      <c r="A110" s="26" t="s">
        <v>489</v>
      </c>
      <c r="B110" s="26" t="s">
        <v>490</v>
      </c>
      <c r="C110" s="27" t="s">
        <v>491</v>
      </c>
      <c r="D110" s="27" t="s">
        <v>474</v>
      </c>
      <c r="E110" s="27" t="s">
        <v>474</v>
      </c>
      <c r="F110" s="28">
        <v>3652</v>
      </c>
      <c r="G110" s="28">
        <v>3376</v>
      </c>
      <c r="H110" s="28">
        <v>2934</v>
      </c>
      <c r="I110" s="28">
        <v>2233</v>
      </c>
      <c r="J110" s="28">
        <v>1689</v>
      </c>
      <c r="K110" s="28">
        <v>1346</v>
      </c>
      <c r="L110" s="28">
        <v>1001</v>
      </c>
      <c r="M110" s="29">
        <v>0</v>
      </c>
    </row>
    <row r="111" spans="1:13" ht="33.75">
      <c r="A111" s="26" t="s">
        <v>492</v>
      </c>
      <c r="B111" s="26" t="s">
        <v>493</v>
      </c>
      <c r="C111" s="27" t="s">
        <v>494</v>
      </c>
      <c r="D111" s="27" t="s">
        <v>474</v>
      </c>
      <c r="E111" s="27" t="s">
        <v>474</v>
      </c>
      <c r="F111" s="28">
        <v>3197</v>
      </c>
      <c r="G111" s="28">
        <v>2955</v>
      </c>
      <c r="H111" s="28">
        <v>2568</v>
      </c>
      <c r="I111" s="28">
        <v>1954</v>
      </c>
      <c r="J111" s="28">
        <v>1479</v>
      </c>
      <c r="K111" s="28">
        <v>1178</v>
      </c>
      <c r="L111" s="27">
        <v>876</v>
      </c>
      <c r="M111" s="29">
        <v>0</v>
      </c>
    </row>
    <row r="112" spans="1:13" ht="33.75">
      <c r="A112" s="26" t="s">
        <v>495</v>
      </c>
      <c r="B112" s="26" t="s">
        <v>496</v>
      </c>
      <c r="C112" s="27" t="s">
        <v>497</v>
      </c>
      <c r="D112" s="27" t="s">
        <v>474</v>
      </c>
      <c r="E112" s="27" t="s">
        <v>474</v>
      </c>
      <c r="F112" s="28">
        <v>3958</v>
      </c>
      <c r="G112" s="28">
        <v>3659</v>
      </c>
      <c r="H112" s="28">
        <v>3180</v>
      </c>
      <c r="I112" s="28">
        <v>2420</v>
      </c>
      <c r="J112" s="28">
        <v>1831</v>
      </c>
      <c r="K112" s="28">
        <v>1459</v>
      </c>
      <c r="L112" s="28">
        <v>1085</v>
      </c>
      <c r="M112" s="29">
        <v>0</v>
      </c>
    </row>
    <row r="113" spans="1:13" ht="33.75">
      <c r="A113" s="26" t="s">
        <v>498</v>
      </c>
      <c r="B113" s="26" t="s">
        <v>499</v>
      </c>
      <c r="C113" s="27" t="s">
        <v>500</v>
      </c>
      <c r="D113" s="27" t="s">
        <v>482</v>
      </c>
      <c r="E113" s="27" t="s">
        <v>482</v>
      </c>
      <c r="F113" s="28">
        <v>3510</v>
      </c>
      <c r="G113" s="28">
        <v>3245</v>
      </c>
      <c r="H113" s="28">
        <v>2820</v>
      </c>
      <c r="I113" s="28">
        <v>2146</v>
      </c>
      <c r="J113" s="28">
        <v>1624</v>
      </c>
      <c r="K113" s="28">
        <v>1294</v>
      </c>
      <c r="L113" s="27">
        <v>962</v>
      </c>
      <c r="M113" s="29">
        <v>0</v>
      </c>
    </row>
    <row r="114" spans="1:13" ht="45">
      <c r="A114" s="26" t="s">
        <v>501</v>
      </c>
      <c r="B114" s="26" t="s">
        <v>502</v>
      </c>
      <c r="C114" s="27" t="s">
        <v>503</v>
      </c>
      <c r="D114" s="27" t="s">
        <v>482</v>
      </c>
      <c r="E114" s="27" t="s">
        <v>482</v>
      </c>
      <c r="F114" s="28">
        <v>4261</v>
      </c>
      <c r="G114" s="28">
        <v>3938</v>
      </c>
      <c r="H114" s="28">
        <v>3423</v>
      </c>
      <c r="I114" s="28">
        <v>2605</v>
      </c>
      <c r="J114" s="28">
        <v>1971</v>
      </c>
      <c r="K114" s="28">
        <v>1571</v>
      </c>
      <c r="L114" s="28">
        <v>1168</v>
      </c>
      <c r="M114" s="29">
        <v>0</v>
      </c>
    </row>
    <row r="115" spans="1:13" ht="56.25">
      <c r="A115" s="26" t="s">
        <v>504</v>
      </c>
      <c r="B115" s="26" t="s">
        <v>505</v>
      </c>
      <c r="C115" s="27" t="s">
        <v>506</v>
      </c>
      <c r="D115" s="27" t="s">
        <v>482</v>
      </c>
      <c r="E115" s="27" t="s">
        <v>482</v>
      </c>
      <c r="F115" s="28">
        <v>5391</v>
      </c>
      <c r="G115" s="28">
        <v>4983</v>
      </c>
      <c r="H115" s="28">
        <v>4332</v>
      </c>
      <c r="I115" s="28">
        <v>3296</v>
      </c>
      <c r="J115" s="28">
        <v>2494</v>
      </c>
      <c r="K115" s="28">
        <v>1987</v>
      </c>
      <c r="L115" s="28">
        <v>1478</v>
      </c>
      <c r="M115" s="29">
        <v>0</v>
      </c>
    </row>
    <row r="116" spans="1:13" ht="56.25">
      <c r="A116" s="26" t="s">
        <v>507</v>
      </c>
      <c r="B116" s="26" t="s">
        <v>508</v>
      </c>
      <c r="C116" s="27" t="s">
        <v>509</v>
      </c>
      <c r="D116" s="27" t="s">
        <v>482</v>
      </c>
      <c r="E116" s="27" t="s">
        <v>482</v>
      </c>
      <c r="F116" s="28">
        <v>5192</v>
      </c>
      <c r="G116" s="28">
        <v>4799</v>
      </c>
      <c r="H116" s="28">
        <v>4171</v>
      </c>
      <c r="I116" s="28">
        <v>3174</v>
      </c>
      <c r="J116" s="28">
        <v>2402</v>
      </c>
      <c r="K116" s="28">
        <v>1914</v>
      </c>
      <c r="L116" s="28">
        <v>1423</v>
      </c>
      <c r="M116" s="29">
        <v>0</v>
      </c>
    </row>
    <row r="117" spans="1:13" ht="56.25">
      <c r="A117" s="26" t="s">
        <v>510</v>
      </c>
      <c r="B117" s="26" t="s">
        <v>511</v>
      </c>
      <c r="C117" s="27" t="s">
        <v>512</v>
      </c>
      <c r="D117" s="27" t="s">
        <v>482</v>
      </c>
      <c r="E117" s="27" t="s">
        <v>482</v>
      </c>
      <c r="F117" s="28">
        <v>4429</v>
      </c>
      <c r="G117" s="28">
        <v>4094</v>
      </c>
      <c r="H117" s="28">
        <v>3558</v>
      </c>
      <c r="I117" s="28">
        <v>2708</v>
      </c>
      <c r="J117" s="28">
        <v>2049</v>
      </c>
      <c r="K117" s="28">
        <v>1633</v>
      </c>
      <c r="L117" s="28">
        <v>1214</v>
      </c>
      <c r="M117" s="29">
        <v>0</v>
      </c>
    </row>
    <row r="118" spans="1:13" ht="45">
      <c r="A118" s="26" t="s">
        <v>513</v>
      </c>
      <c r="B118" s="26" t="s">
        <v>514</v>
      </c>
      <c r="C118" s="27" t="s">
        <v>515</v>
      </c>
      <c r="D118" s="27" t="s">
        <v>482</v>
      </c>
      <c r="E118" s="27" t="s">
        <v>482</v>
      </c>
      <c r="F118" s="28">
        <v>5383</v>
      </c>
      <c r="G118" s="28">
        <v>4976</v>
      </c>
      <c r="H118" s="28">
        <v>4325</v>
      </c>
      <c r="I118" s="28">
        <v>3291</v>
      </c>
      <c r="J118" s="28">
        <v>2490</v>
      </c>
      <c r="K118" s="28">
        <v>1984</v>
      </c>
      <c r="L118" s="28">
        <v>1476</v>
      </c>
      <c r="M118" s="29">
        <v>0</v>
      </c>
    </row>
    <row r="119" spans="1:13" ht="45">
      <c r="A119" s="26" t="s">
        <v>516</v>
      </c>
      <c r="B119" s="26" t="s">
        <v>517</v>
      </c>
      <c r="C119" s="27" t="s">
        <v>518</v>
      </c>
      <c r="D119" s="27" t="s">
        <v>470</v>
      </c>
      <c r="E119" s="27" t="s">
        <v>470</v>
      </c>
      <c r="F119" s="28">
        <v>6640</v>
      </c>
      <c r="G119" s="28">
        <v>6138</v>
      </c>
      <c r="H119" s="28">
        <v>5335</v>
      </c>
      <c r="I119" s="28">
        <v>4059</v>
      </c>
      <c r="J119" s="28">
        <v>3072</v>
      </c>
      <c r="K119" s="28">
        <v>2448</v>
      </c>
      <c r="L119" s="28">
        <v>1820</v>
      </c>
      <c r="M119" s="29">
        <v>0</v>
      </c>
    </row>
    <row r="120" spans="1:13" ht="56.25">
      <c r="A120" s="26" t="s">
        <v>519</v>
      </c>
      <c r="B120" s="26" t="s">
        <v>520</v>
      </c>
      <c r="C120" s="27" t="s">
        <v>521</v>
      </c>
      <c r="D120" s="27" t="s">
        <v>470</v>
      </c>
      <c r="E120" s="27" t="s">
        <v>470</v>
      </c>
      <c r="F120" s="28">
        <v>5207</v>
      </c>
      <c r="G120" s="28">
        <v>4813</v>
      </c>
      <c r="H120" s="28">
        <v>4184</v>
      </c>
      <c r="I120" s="28">
        <v>3183</v>
      </c>
      <c r="J120" s="28">
        <v>2409</v>
      </c>
      <c r="K120" s="28">
        <v>1919</v>
      </c>
      <c r="L120" s="28">
        <v>1427</v>
      </c>
      <c r="M120" s="29">
        <v>0</v>
      </c>
    </row>
    <row r="121" spans="1:13" ht="67.5">
      <c r="A121" s="26" t="s">
        <v>522</v>
      </c>
      <c r="B121" s="26" t="s">
        <v>523</v>
      </c>
      <c r="C121" s="27" t="s">
        <v>524</v>
      </c>
      <c r="D121" s="27" t="s">
        <v>470</v>
      </c>
      <c r="E121" s="27" t="s">
        <v>470</v>
      </c>
      <c r="F121" s="28">
        <v>7137</v>
      </c>
      <c r="G121" s="28">
        <v>6597</v>
      </c>
      <c r="H121" s="28">
        <v>5734</v>
      </c>
      <c r="I121" s="28">
        <v>4363</v>
      </c>
      <c r="J121" s="28">
        <v>3302</v>
      </c>
      <c r="K121" s="28">
        <v>2631</v>
      </c>
      <c r="L121" s="28">
        <v>1956</v>
      </c>
      <c r="M121" s="29">
        <v>0</v>
      </c>
    </row>
    <row r="122" spans="1:13" ht="56.25">
      <c r="A122" s="26" t="s">
        <v>525</v>
      </c>
      <c r="B122" s="26" t="s">
        <v>526</v>
      </c>
      <c r="C122" s="27" t="s">
        <v>527</v>
      </c>
      <c r="D122" s="27" t="s">
        <v>528</v>
      </c>
      <c r="E122" s="27" t="s">
        <v>441</v>
      </c>
      <c r="F122" s="28">
        <v>29355</v>
      </c>
      <c r="G122" s="28">
        <v>27135</v>
      </c>
      <c r="H122" s="28">
        <v>23586</v>
      </c>
      <c r="I122" s="28">
        <v>17946</v>
      </c>
      <c r="J122" s="28">
        <v>13580</v>
      </c>
      <c r="K122" s="28">
        <v>10821</v>
      </c>
      <c r="L122" s="28">
        <v>8046</v>
      </c>
      <c r="M122" s="29">
        <v>0</v>
      </c>
    </row>
    <row r="123" spans="1:13" ht="56.25">
      <c r="A123" s="26" t="s">
        <v>529</v>
      </c>
      <c r="B123" s="26" t="s">
        <v>530</v>
      </c>
      <c r="C123" s="27" t="s">
        <v>531</v>
      </c>
      <c r="D123" s="27" t="s">
        <v>532</v>
      </c>
      <c r="E123" s="27" t="s">
        <v>532</v>
      </c>
      <c r="F123" s="28">
        <v>2288</v>
      </c>
      <c r="G123" s="28">
        <v>2115</v>
      </c>
      <c r="H123" s="28">
        <v>1839</v>
      </c>
      <c r="I123" s="28">
        <v>1399</v>
      </c>
      <c r="J123" s="28">
        <v>1059</v>
      </c>
      <c r="K123" s="27">
        <v>844</v>
      </c>
      <c r="L123" s="27">
        <v>627</v>
      </c>
      <c r="M123" s="29">
        <v>0</v>
      </c>
    </row>
    <row r="124" spans="1:13" ht="33.75">
      <c r="A124" s="26" t="s">
        <v>533</v>
      </c>
      <c r="B124" s="26" t="s">
        <v>534</v>
      </c>
      <c r="C124" s="27" t="s">
        <v>535</v>
      </c>
      <c r="D124" s="27" t="s">
        <v>536</v>
      </c>
      <c r="E124" s="27" t="s">
        <v>537</v>
      </c>
      <c r="F124" s="28">
        <v>145048</v>
      </c>
      <c r="G124" s="28">
        <v>134082</v>
      </c>
      <c r="H124" s="28">
        <v>116542</v>
      </c>
      <c r="I124" s="28">
        <v>88676</v>
      </c>
      <c r="J124" s="28">
        <v>67103</v>
      </c>
      <c r="K124" s="28">
        <v>53468</v>
      </c>
      <c r="L124" s="28">
        <v>39758</v>
      </c>
      <c r="M124" s="29">
        <v>0</v>
      </c>
    </row>
    <row r="125" spans="1:13" ht="45">
      <c r="A125" s="26" t="s">
        <v>538</v>
      </c>
      <c r="B125" s="26" t="s">
        <v>539</v>
      </c>
      <c r="C125" s="27" t="s">
        <v>540</v>
      </c>
      <c r="D125" s="27" t="s">
        <v>541</v>
      </c>
      <c r="E125" s="27" t="s">
        <v>541</v>
      </c>
      <c r="F125" s="28">
        <v>77479</v>
      </c>
      <c r="G125" s="28">
        <v>71621</v>
      </c>
      <c r="H125" s="28">
        <v>62252</v>
      </c>
      <c r="I125" s="28">
        <v>47367</v>
      </c>
      <c r="J125" s="28">
        <v>35844</v>
      </c>
      <c r="K125" s="28">
        <v>28560</v>
      </c>
      <c r="L125" s="28">
        <v>21237</v>
      </c>
      <c r="M125" s="29">
        <v>0</v>
      </c>
    </row>
    <row r="126" spans="1:13" ht="45">
      <c r="A126" s="26" t="s">
        <v>542</v>
      </c>
      <c r="B126" s="26" t="s">
        <v>543</v>
      </c>
      <c r="C126" s="27" t="s">
        <v>544</v>
      </c>
      <c r="D126" s="27" t="s">
        <v>545</v>
      </c>
      <c r="E126" s="27" t="s">
        <v>545</v>
      </c>
      <c r="F126" s="28">
        <v>9288</v>
      </c>
      <c r="G126" s="28">
        <v>8586</v>
      </c>
      <c r="H126" s="28">
        <v>7463</v>
      </c>
      <c r="I126" s="28">
        <v>5678</v>
      </c>
      <c r="J126" s="28">
        <v>4297</v>
      </c>
      <c r="K126" s="28">
        <v>3424</v>
      </c>
      <c r="L126" s="28">
        <v>2546</v>
      </c>
      <c r="M126" s="29">
        <v>0</v>
      </c>
    </row>
    <row r="127" spans="1:13" ht="33.75">
      <c r="A127" s="26" t="s">
        <v>546</v>
      </c>
      <c r="B127" s="26" t="s">
        <v>547</v>
      </c>
      <c r="C127" s="27" t="s">
        <v>548</v>
      </c>
      <c r="D127" s="27" t="s">
        <v>549</v>
      </c>
      <c r="E127" s="27" t="s">
        <v>549</v>
      </c>
      <c r="F127" s="28">
        <v>58236</v>
      </c>
      <c r="G127" s="28">
        <v>53833</v>
      </c>
      <c r="H127" s="28">
        <v>46791</v>
      </c>
      <c r="I127" s="28">
        <v>35603</v>
      </c>
      <c r="J127" s="28">
        <v>26941</v>
      </c>
      <c r="K127" s="28">
        <v>21467</v>
      </c>
      <c r="L127" s="28">
        <v>15963</v>
      </c>
      <c r="M127" s="29">
        <v>0</v>
      </c>
    </row>
    <row r="128" spans="1:13" ht="33.75">
      <c r="A128" s="26" t="s">
        <v>550</v>
      </c>
      <c r="B128" s="26" t="s">
        <v>551</v>
      </c>
      <c r="C128" s="27" t="s">
        <v>552</v>
      </c>
      <c r="D128" s="27" t="s">
        <v>553</v>
      </c>
      <c r="E128" s="27" t="s">
        <v>553</v>
      </c>
      <c r="F128" s="28">
        <v>219566</v>
      </c>
      <c r="G128" s="28">
        <v>202966</v>
      </c>
      <c r="H128" s="28">
        <v>176415</v>
      </c>
      <c r="I128" s="28">
        <v>134233</v>
      </c>
      <c r="J128" s="28">
        <v>101577</v>
      </c>
      <c r="K128" s="28">
        <v>80937</v>
      </c>
      <c r="L128" s="28">
        <v>60184</v>
      </c>
      <c r="M128" s="29">
        <v>0</v>
      </c>
    </row>
    <row r="129" spans="1:13" ht="45">
      <c r="A129" s="26" t="s">
        <v>554</v>
      </c>
      <c r="B129" s="26" t="s">
        <v>555</v>
      </c>
      <c r="C129" s="27" t="s">
        <v>556</v>
      </c>
      <c r="D129" s="27" t="s">
        <v>557</v>
      </c>
      <c r="E129" s="27" t="s">
        <v>557</v>
      </c>
      <c r="F129" s="28">
        <v>218043</v>
      </c>
      <c r="G129" s="28">
        <v>201559</v>
      </c>
      <c r="H129" s="28">
        <v>175192</v>
      </c>
      <c r="I129" s="28">
        <v>133302</v>
      </c>
      <c r="J129" s="28">
        <v>100872</v>
      </c>
      <c r="K129" s="28">
        <v>80376</v>
      </c>
      <c r="L129" s="28">
        <v>59767</v>
      </c>
      <c r="M129" s="29">
        <v>0</v>
      </c>
    </row>
    <row r="130" spans="1:13" ht="33.75">
      <c r="A130" s="26" t="s">
        <v>558</v>
      </c>
      <c r="B130" s="26" t="s">
        <v>559</v>
      </c>
      <c r="C130" s="27" t="s">
        <v>560</v>
      </c>
      <c r="D130" s="27" t="s">
        <v>561</v>
      </c>
      <c r="E130" s="27" t="s">
        <v>561</v>
      </c>
      <c r="F130" s="28">
        <v>18481</v>
      </c>
      <c r="G130" s="28">
        <v>17084</v>
      </c>
      <c r="H130" s="28">
        <v>14849</v>
      </c>
      <c r="I130" s="28">
        <v>11299</v>
      </c>
      <c r="J130" s="28">
        <v>8550</v>
      </c>
      <c r="K130" s="28">
        <v>6813</v>
      </c>
      <c r="L130" s="28">
        <v>5066</v>
      </c>
      <c r="M130" s="29">
        <v>0</v>
      </c>
    </row>
    <row r="131" spans="1:13" ht="33.75">
      <c r="A131" s="26" t="s">
        <v>562</v>
      </c>
      <c r="B131" s="26" t="s">
        <v>563</v>
      </c>
      <c r="C131" s="27" t="s">
        <v>564</v>
      </c>
      <c r="D131" s="27" t="s">
        <v>561</v>
      </c>
      <c r="E131" s="27" t="s">
        <v>561</v>
      </c>
      <c r="F131" s="28">
        <v>45746</v>
      </c>
      <c r="G131" s="28">
        <v>42288</v>
      </c>
      <c r="H131" s="28">
        <v>36756</v>
      </c>
      <c r="I131" s="28">
        <v>27967</v>
      </c>
      <c r="J131" s="28">
        <v>21163</v>
      </c>
      <c r="K131" s="28">
        <v>16863</v>
      </c>
      <c r="L131" s="28">
        <v>12539</v>
      </c>
      <c r="M131" s="29">
        <v>0</v>
      </c>
    </row>
    <row r="132" spans="1:13" ht="45">
      <c r="A132" s="26" t="s">
        <v>565</v>
      </c>
      <c r="B132" s="26" t="s">
        <v>566</v>
      </c>
      <c r="C132" s="27" t="s">
        <v>567</v>
      </c>
      <c r="D132" s="27" t="s">
        <v>568</v>
      </c>
      <c r="E132" s="27" t="s">
        <v>569</v>
      </c>
      <c r="F132" s="27">
        <v>759</v>
      </c>
      <c r="G132" s="27">
        <v>702</v>
      </c>
      <c r="H132" s="27">
        <v>610</v>
      </c>
      <c r="I132" s="27">
        <v>464</v>
      </c>
      <c r="J132" s="27">
        <v>351</v>
      </c>
      <c r="K132" s="27">
        <v>280</v>
      </c>
      <c r="L132" s="27">
        <v>208</v>
      </c>
      <c r="M132" s="29">
        <v>0</v>
      </c>
    </row>
    <row r="133" spans="1:13" ht="22.5">
      <c r="A133" s="26" t="s">
        <v>570</v>
      </c>
      <c r="B133" s="26" t="s">
        <v>571</v>
      </c>
      <c r="C133" s="27" t="s">
        <v>572</v>
      </c>
      <c r="D133" s="27" t="s">
        <v>573</v>
      </c>
      <c r="E133" s="27" t="s">
        <v>573</v>
      </c>
      <c r="F133" s="28">
        <v>3463</v>
      </c>
      <c r="G133" s="28">
        <v>3201</v>
      </c>
      <c r="H133" s="28">
        <v>2782</v>
      </c>
      <c r="I133" s="28">
        <v>2117</v>
      </c>
      <c r="J133" s="28">
        <v>1602</v>
      </c>
      <c r="K133" s="28">
        <v>1276</v>
      </c>
      <c r="L133" s="27">
        <v>949</v>
      </c>
      <c r="M133" s="29">
        <v>0</v>
      </c>
    </row>
    <row r="134" spans="1:13" ht="33.75">
      <c r="A134" s="26" t="s">
        <v>574</v>
      </c>
      <c r="B134" s="26" t="s">
        <v>575</v>
      </c>
      <c r="C134" s="27" t="s">
        <v>576</v>
      </c>
      <c r="D134" s="27" t="s">
        <v>299</v>
      </c>
      <c r="E134" s="27" t="s">
        <v>300</v>
      </c>
      <c r="F134" s="28">
        <v>116575</v>
      </c>
      <c r="G134" s="28">
        <v>107761</v>
      </c>
      <c r="H134" s="28">
        <v>93665</v>
      </c>
      <c r="I134" s="28">
        <v>71268</v>
      </c>
      <c r="J134" s="28">
        <v>53930</v>
      </c>
      <c r="K134" s="28">
        <v>42972</v>
      </c>
      <c r="L134" s="28">
        <v>31954</v>
      </c>
      <c r="M134" s="29">
        <v>0</v>
      </c>
    </row>
    <row r="135" spans="1:13" ht="33.75">
      <c r="A135" s="26" t="s">
        <v>577</v>
      </c>
      <c r="B135" s="26" t="s">
        <v>578</v>
      </c>
      <c r="C135" s="27" t="s">
        <v>579</v>
      </c>
      <c r="D135" s="27" t="s">
        <v>299</v>
      </c>
      <c r="E135" s="27" t="s">
        <v>300</v>
      </c>
      <c r="F135" s="28">
        <v>11924</v>
      </c>
      <c r="G135" s="28">
        <v>11022</v>
      </c>
      <c r="H135" s="28">
        <v>9580</v>
      </c>
      <c r="I135" s="28">
        <v>7290</v>
      </c>
      <c r="J135" s="28">
        <v>5516</v>
      </c>
      <c r="K135" s="28">
        <v>4395</v>
      </c>
      <c r="L135" s="28">
        <v>3268</v>
      </c>
      <c r="M135" s="29">
        <v>0</v>
      </c>
    </row>
    <row r="136" spans="1:13" ht="33.75">
      <c r="A136" s="26" t="s">
        <v>580</v>
      </c>
      <c r="B136" s="26" t="s">
        <v>581</v>
      </c>
      <c r="C136" s="27" t="s">
        <v>582</v>
      </c>
      <c r="D136" s="27" t="s">
        <v>583</v>
      </c>
      <c r="E136" s="27" t="s">
        <v>118</v>
      </c>
      <c r="F136" s="28">
        <v>6430</v>
      </c>
      <c r="G136" s="28">
        <v>5943</v>
      </c>
      <c r="H136" s="28">
        <v>5166</v>
      </c>
      <c r="I136" s="28">
        <v>3931</v>
      </c>
      <c r="J136" s="28">
        <v>2974</v>
      </c>
      <c r="K136" s="28">
        <v>2370</v>
      </c>
      <c r="L136" s="28">
        <v>1762</v>
      </c>
      <c r="M136" s="29">
        <v>0</v>
      </c>
    </row>
    <row r="137" spans="1:13" ht="33.75">
      <c r="A137" s="26" t="s">
        <v>584</v>
      </c>
      <c r="B137" s="26" t="s">
        <v>585</v>
      </c>
      <c r="C137" s="27" t="s">
        <v>586</v>
      </c>
      <c r="D137" s="27" t="s">
        <v>587</v>
      </c>
      <c r="E137" s="27" t="s">
        <v>587</v>
      </c>
      <c r="F137" s="28">
        <v>24222</v>
      </c>
      <c r="G137" s="28">
        <v>22391</v>
      </c>
      <c r="H137" s="28">
        <v>19462</v>
      </c>
      <c r="I137" s="28">
        <v>14808</v>
      </c>
      <c r="J137" s="28">
        <v>11206</v>
      </c>
      <c r="K137" s="28">
        <v>8929</v>
      </c>
      <c r="L137" s="28">
        <v>6639</v>
      </c>
      <c r="M137" s="29">
        <v>0</v>
      </c>
    </row>
    <row r="138" spans="1:13" ht="56.25">
      <c r="A138" s="26" t="s">
        <v>588</v>
      </c>
      <c r="B138" s="26" t="s">
        <v>589</v>
      </c>
      <c r="C138" s="27" t="s">
        <v>590</v>
      </c>
      <c r="D138" s="27" t="s">
        <v>103</v>
      </c>
      <c r="E138" s="27" t="s">
        <v>99</v>
      </c>
      <c r="F138" s="28">
        <v>21800</v>
      </c>
      <c r="G138" s="28">
        <v>20152</v>
      </c>
      <c r="H138" s="28">
        <v>17515</v>
      </c>
      <c r="I138" s="28">
        <v>13327</v>
      </c>
      <c r="J138" s="28">
        <v>10085</v>
      </c>
      <c r="K138" s="28">
        <v>8036</v>
      </c>
      <c r="L138" s="28">
        <v>5975</v>
      </c>
      <c r="M138" s="29">
        <v>0</v>
      </c>
    </row>
    <row r="139" spans="1:13" ht="33.75">
      <c r="A139" s="26" t="s">
        <v>591</v>
      </c>
      <c r="B139" s="26" t="s">
        <v>592</v>
      </c>
      <c r="C139" s="27" t="s">
        <v>593</v>
      </c>
      <c r="D139" s="27" t="s">
        <v>594</v>
      </c>
      <c r="E139" s="27" t="s">
        <v>594</v>
      </c>
      <c r="F139" s="28">
        <v>4239</v>
      </c>
      <c r="G139" s="28">
        <v>3918</v>
      </c>
      <c r="H139" s="28">
        <v>3406</v>
      </c>
      <c r="I139" s="28">
        <v>2591</v>
      </c>
      <c r="J139" s="28">
        <v>1961</v>
      </c>
      <c r="K139" s="28">
        <v>1563</v>
      </c>
      <c r="L139" s="28">
        <v>1162</v>
      </c>
      <c r="M139" s="29">
        <v>0</v>
      </c>
    </row>
    <row r="140" spans="1:13" ht="22.5">
      <c r="A140" s="26" t="s">
        <v>595</v>
      </c>
      <c r="B140" s="26" t="s">
        <v>596</v>
      </c>
      <c r="C140" s="27" t="s">
        <v>597</v>
      </c>
      <c r="D140" s="27" t="s">
        <v>598</v>
      </c>
      <c r="E140" s="27" t="s">
        <v>598</v>
      </c>
      <c r="F140" s="28">
        <v>20589</v>
      </c>
      <c r="G140" s="28">
        <v>19032</v>
      </c>
      <c r="H140" s="28">
        <v>16542</v>
      </c>
      <c r="I140" s="28">
        <v>12587</v>
      </c>
      <c r="J140" s="28">
        <v>9525</v>
      </c>
      <c r="K140" s="28">
        <v>7589</v>
      </c>
      <c r="L140" s="28">
        <v>5643</v>
      </c>
      <c r="M140" s="29">
        <v>0</v>
      </c>
    </row>
    <row r="141" spans="1:13" ht="33.75">
      <c r="A141" s="26" t="s">
        <v>599</v>
      </c>
      <c r="B141" s="26" t="s">
        <v>600</v>
      </c>
      <c r="C141" s="27" t="s">
        <v>601</v>
      </c>
      <c r="D141" s="27" t="s">
        <v>602</v>
      </c>
      <c r="E141" s="27" t="s">
        <v>602</v>
      </c>
      <c r="F141" s="28">
        <v>16148</v>
      </c>
      <c r="G141" s="28">
        <v>14927</v>
      </c>
      <c r="H141" s="28">
        <v>12974</v>
      </c>
      <c r="I141" s="28">
        <v>9872</v>
      </c>
      <c r="J141" s="28">
        <v>7470</v>
      </c>
      <c r="K141" s="28">
        <v>5952</v>
      </c>
      <c r="L141" s="28">
        <v>4426</v>
      </c>
      <c r="M141" s="29">
        <v>0</v>
      </c>
    </row>
    <row r="142" spans="1:13" ht="22.5">
      <c r="A142" s="26" t="s">
        <v>603</v>
      </c>
      <c r="B142" s="26" t="s">
        <v>604</v>
      </c>
      <c r="C142" s="27" t="s">
        <v>605</v>
      </c>
      <c r="D142" s="27" t="s">
        <v>606</v>
      </c>
      <c r="E142" s="27" t="s">
        <v>606</v>
      </c>
      <c r="F142" s="28">
        <v>3028</v>
      </c>
      <c r="G142" s="28">
        <v>2799</v>
      </c>
      <c r="H142" s="28">
        <v>2433</v>
      </c>
      <c r="I142" s="28">
        <v>1851</v>
      </c>
      <c r="J142" s="28">
        <v>1401</v>
      </c>
      <c r="K142" s="28">
        <v>1116</v>
      </c>
      <c r="L142" s="27">
        <v>830</v>
      </c>
      <c r="M142" s="29">
        <v>0</v>
      </c>
    </row>
    <row r="143" spans="1:13" ht="33.75">
      <c r="A143" s="26" t="s">
        <v>607</v>
      </c>
      <c r="B143" s="26" t="s">
        <v>608</v>
      </c>
      <c r="C143" s="27" t="s">
        <v>609</v>
      </c>
      <c r="D143" s="27" t="s">
        <v>610</v>
      </c>
      <c r="E143" s="27" t="s">
        <v>611</v>
      </c>
      <c r="F143" s="28">
        <v>12111</v>
      </c>
      <c r="G143" s="28">
        <v>11195</v>
      </c>
      <c r="H143" s="28">
        <v>9731</v>
      </c>
      <c r="I143" s="27">
        <v>0</v>
      </c>
      <c r="J143" s="27">
        <v>0</v>
      </c>
      <c r="K143" s="27">
        <v>0</v>
      </c>
      <c r="L143" s="27">
        <v>0</v>
      </c>
      <c r="M143" s="29">
        <v>0</v>
      </c>
    </row>
    <row r="144" spans="1:13" ht="33.75">
      <c r="A144" s="26" t="s">
        <v>612</v>
      </c>
      <c r="B144" s="26" t="s">
        <v>613</v>
      </c>
      <c r="C144" s="27" t="s">
        <v>614</v>
      </c>
      <c r="D144" s="27" t="s">
        <v>615</v>
      </c>
      <c r="E144" s="27" t="s">
        <v>225</v>
      </c>
      <c r="F144" s="28">
        <v>20185</v>
      </c>
      <c r="G144" s="28">
        <v>18659</v>
      </c>
      <c r="H144" s="28">
        <v>16218</v>
      </c>
      <c r="I144" s="28">
        <v>12340</v>
      </c>
      <c r="J144" s="28">
        <v>9338</v>
      </c>
      <c r="K144" s="28">
        <v>7441</v>
      </c>
      <c r="L144" s="28">
        <v>5533</v>
      </c>
      <c r="M144" s="29">
        <v>0</v>
      </c>
    </row>
    <row r="145" spans="1:13" ht="33.75">
      <c r="A145" s="26" t="s">
        <v>616</v>
      </c>
      <c r="B145" s="26" t="s">
        <v>617</v>
      </c>
      <c r="C145" s="27" t="s">
        <v>618</v>
      </c>
      <c r="D145" s="27" t="s">
        <v>619</v>
      </c>
      <c r="E145" s="27" t="s">
        <v>619</v>
      </c>
      <c r="F145" s="28">
        <v>4643</v>
      </c>
      <c r="G145" s="28">
        <v>4292</v>
      </c>
      <c r="H145" s="28">
        <v>3730</v>
      </c>
      <c r="I145" s="28">
        <v>2838</v>
      </c>
      <c r="J145" s="28">
        <v>2148</v>
      </c>
      <c r="K145" s="28">
        <v>1711</v>
      </c>
      <c r="L145" s="28">
        <v>1273</v>
      </c>
      <c r="M145" s="29">
        <v>0</v>
      </c>
    </row>
    <row r="146" spans="1:13" ht="33.75">
      <c r="A146" s="26" t="s">
        <v>620</v>
      </c>
      <c r="B146" s="26" t="s">
        <v>621</v>
      </c>
      <c r="C146" s="27" t="s">
        <v>622</v>
      </c>
      <c r="D146" s="27" t="s">
        <v>623</v>
      </c>
      <c r="E146" s="27" t="s">
        <v>624</v>
      </c>
      <c r="F146" s="28">
        <v>17763</v>
      </c>
      <c r="G146" s="28">
        <v>16420</v>
      </c>
      <c r="H146" s="28">
        <v>14272</v>
      </c>
      <c r="I146" s="28">
        <v>10859</v>
      </c>
      <c r="J146" s="28">
        <v>8217</v>
      </c>
      <c r="K146" s="28">
        <v>6548</v>
      </c>
      <c r="L146" s="28">
        <v>4869</v>
      </c>
      <c r="M146" s="29">
        <v>0</v>
      </c>
    </row>
    <row r="147" spans="1:13" ht="22.5">
      <c r="A147" s="26" t="s">
        <v>625</v>
      </c>
      <c r="B147" s="26" t="s">
        <v>626</v>
      </c>
      <c r="C147" s="27" t="s">
        <v>627</v>
      </c>
      <c r="D147" s="27" t="s">
        <v>628</v>
      </c>
      <c r="E147" s="27" t="s">
        <v>172</v>
      </c>
      <c r="F147" s="28">
        <v>1444341</v>
      </c>
      <c r="G147" s="28">
        <v>1335145</v>
      </c>
      <c r="H147" s="28">
        <v>1160489</v>
      </c>
      <c r="I147" s="28">
        <v>883005</v>
      </c>
      <c r="J147" s="28">
        <v>668189</v>
      </c>
      <c r="K147" s="28">
        <v>532417</v>
      </c>
      <c r="L147" s="28">
        <v>395900</v>
      </c>
      <c r="M147" s="29">
        <v>0</v>
      </c>
    </row>
    <row r="148" spans="1:13" ht="33.75">
      <c r="A148" s="26" t="s">
        <v>629</v>
      </c>
      <c r="B148" s="26" t="s">
        <v>630</v>
      </c>
      <c r="C148" s="27" t="s">
        <v>631</v>
      </c>
      <c r="D148" s="27" t="s">
        <v>632</v>
      </c>
      <c r="E148" s="27" t="s">
        <v>632</v>
      </c>
      <c r="F148" s="28">
        <v>53826</v>
      </c>
      <c r="G148" s="28">
        <v>49757</v>
      </c>
      <c r="H148" s="28">
        <v>43248</v>
      </c>
      <c r="I148" s="28">
        <v>32907</v>
      </c>
      <c r="J148" s="28">
        <v>24901</v>
      </c>
      <c r="K148" s="28">
        <v>19842</v>
      </c>
      <c r="L148" s="28">
        <v>14754</v>
      </c>
      <c r="M148" s="29">
        <v>0</v>
      </c>
    </row>
    <row r="149" spans="1:13" ht="33.75">
      <c r="A149" s="26" t="s">
        <v>633</v>
      </c>
      <c r="B149" s="26" t="s">
        <v>634</v>
      </c>
      <c r="C149" s="27" t="s">
        <v>635</v>
      </c>
      <c r="D149" s="27" t="s">
        <v>122</v>
      </c>
      <c r="E149" s="27" t="s">
        <v>123</v>
      </c>
      <c r="F149" s="27">
        <v>0</v>
      </c>
      <c r="G149" s="27">
        <v>0</v>
      </c>
      <c r="H149" s="27">
        <v>0</v>
      </c>
      <c r="I149" s="28">
        <v>86381</v>
      </c>
      <c r="J149" s="28">
        <v>392198</v>
      </c>
      <c r="K149" s="28">
        <v>312506</v>
      </c>
      <c r="L149" s="28">
        <v>232376</v>
      </c>
      <c r="M149" s="29">
        <v>0</v>
      </c>
    </row>
    <row r="150" spans="1:13" ht="22.5">
      <c r="A150" s="26" t="s">
        <v>636</v>
      </c>
      <c r="B150" s="26" t="s">
        <v>634</v>
      </c>
      <c r="C150" s="27" t="s">
        <v>637</v>
      </c>
      <c r="D150" s="27" t="s">
        <v>638</v>
      </c>
      <c r="E150" s="27" t="s">
        <v>164</v>
      </c>
      <c r="F150" s="27">
        <v>0</v>
      </c>
      <c r="G150" s="27">
        <v>0</v>
      </c>
      <c r="H150" s="27">
        <v>0</v>
      </c>
      <c r="I150" s="28">
        <v>822676</v>
      </c>
      <c r="J150" s="28">
        <v>1245072</v>
      </c>
      <c r="K150" s="28">
        <v>992082</v>
      </c>
      <c r="L150" s="28">
        <v>737702</v>
      </c>
      <c r="M150" s="29">
        <v>0</v>
      </c>
    </row>
    <row r="151" spans="1:13" ht="33.75">
      <c r="A151" s="26" t="s">
        <v>639</v>
      </c>
      <c r="B151" s="26" t="s">
        <v>634</v>
      </c>
      <c r="C151" s="27" t="s">
        <v>640</v>
      </c>
      <c r="D151" s="27" t="s">
        <v>641</v>
      </c>
      <c r="E151" s="27" t="s">
        <v>642</v>
      </c>
      <c r="F151" s="27">
        <v>0</v>
      </c>
      <c r="G151" s="27">
        <v>0</v>
      </c>
      <c r="H151" s="27">
        <v>0</v>
      </c>
      <c r="I151" s="28">
        <v>1382095</v>
      </c>
      <c r="J151" s="28">
        <v>1045861</v>
      </c>
      <c r="K151" s="28">
        <v>833349</v>
      </c>
      <c r="L151" s="28">
        <v>619670</v>
      </c>
      <c r="M151" s="29">
        <v>0</v>
      </c>
    </row>
    <row r="152" spans="1:13" ht="22.5">
      <c r="A152" s="26" t="s">
        <v>643</v>
      </c>
      <c r="B152" s="26" t="s">
        <v>644</v>
      </c>
      <c r="C152" s="27" t="s">
        <v>645</v>
      </c>
      <c r="D152" s="27" t="s">
        <v>103</v>
      </c>
      <c r="E152" s="27" t="s">
        <v>99</v>
      </c>
      <c r="F152" s="28">
        <v>16666445</v>
      </c>
      <c r="G152" s="28">
        <v>15406416</v>
      </c>
      <c r="H152" s="28">
        <v>13391030</v>
      </c>
      <c r="I152" s="28">
        <v>10189114</v>
      </c>
      <c r="J152" s="28">
        <v>7710317</v>
      </c>
      <c r="K152" s="28">
        <v>6143635</v>
      </c>
      <c r="L152" s="28">
        <v>4568344</v>
      </c>
      <c r="M152" s="29">
        <v>0</v>
      </c>
    </row>
    <row r="153" spans="1:13" ht="22.5">
      <c r="A153" s="26" t="s">
        <v>646</v>
      </c>
      <c r="B153" s="26" t="s">
        <v>634</v>
      </c>
      <c r="C153" s="27" t="s">
        <v>97</v>
      </c>
      <c r="D153" s="27" t="s">
        <v>98</v>
      </c>
      <c r="E153" s="27" t="s">
        <v>99</v>
      </c>
      <c r="F153" s="27">
        <v>0</v>
      </c>
      <c r="G153" s="27">
        <v>0</v>
      </c>
      <c r="H153" s="27">
        <v>0</v>
      </c>
      <c r="I153" s="28">
        <v>370204</v>
      </c>
      <c r="J153" s="28">
        <v>1120565</v>
      </c>
      <c r="K153" s="28">
        <v>892874</v>
      </c>
      <c r="L153" s="28">
        <v>663932</v>
      </c>
      <c r="M153" s="29">
        <v>0</v>
      </c>
    </row>
    <row r="154" spans="1:13" ht="22.5">
      <c r="A154" s="26" t="s">
        <v>647</v>
      </c>
      <c r="B154" s="26" t="s">
        <v>634</v>
      </c>
      <c r="C154" s="27" t="s">
        <v>97</v>
      </c>
      <c r="D154" s="27" t="s">
        <v>98</v>
      </c>
      <c r="E154" s="27" t="s">
        <v>99</v>
      </c>
      <c r="F154" s="27">
        <v>0</v>
      </c>
      <c r="G154" s="27">
        <v>0</v>
      </c>
      <c r="H154" s="27">
        <v>0</v>
      </c>
      <c r="I154" s="27">
        <v>0</v>
      </c>
      <c r="J154" s="28">
        <v>560283</v>
      </c>
      <c r="K154" s="28">
        <v>892874</v>
      </c>
      <c r="L154" s="28">
        <v>663932</v>
      </c>
      <c r="M154" s="29">
        <v>0</v>
      </c>
    </row>
    <row r="155" spans="1:13" ht="22.5">
      <c r="A155" s="26" t="s">
        <v>648</v>
      </c>
      <c r="B155" s="26" t="s">
        <v>634</v>
      </c>
      <c r="C155" s="27" t="s">
        <v>102</v>
      </c>
      <c r="D155" s="27" t="s">
        <v>103</v>
      </c>
      <c r="E155" s="27" t="s">
        <v>99</v>
      </c>
      <c r="F155" s="27">
        <v>0</v>
      </c>
      <c r="G155" s="27">
        <v>0</v>
      </c>
      <c r="H155" s="27">
        <v>0</v>
      </c>
      <c r="I155" s="28">
        <v>448221</v>
      </c>
      <c r="J155" s="28">
        <v>678357</v>
      </c>
      <c r="K155" s="28">
        <v>540519</v>
      </c>
      <c r="L155" s="28">
        <v>401925</v>
      </c>
      <c r="M155" s="29">
        <v>0</v>
      </c>
    </row>
    <row r="156" spans="1:13" ht="22.5">
      <c r="A156" s="26" t="s">
        <v>649</v>
      </c>
      <c r="B156" s="26" t="s">
        <v>634</v>
      </c>
      <c r="C156" s="27" t="s">
        <v>106</v>
      </c>
      <c r="D156" s="27" t="s">
        <v>107</v>
      </c>
      <c r="E156" s="27" t="s">
        <v>108</v>
      </c>
      <c r="F156" s="27">
        <v>0</v>
      </c>
      <c r="G156" s="27">
        <v>0</v>
      </c>
      <c r="H156" s="27">
        <v>0</v>
      </c>
      <c r="I156" s="28">
        <v>411338</v>
      </c>
      <c r="J156" s="28">
        <v>1245072</v>
      </c>
      <c r="K156" s="28">
        <v>992082</v>
      </c>
      <c r="L156" s="28">
        <v>737702</v>
      </c>
      <c r="M156" s="29">
        <v>0</v>
      </c>
    </row>
    <row r="157" spans="1:13" ht="33.75">
      <c r="A157" s="26" t="s">
        <v>650</v>
      </c>
      <c r="B157" s="26" t="s">
        <v>634</v>
      </c>
      <c r="C157" s="27" t="s">
        <v>651</v>
      </c>
      <c r="D157" s="27" t="s">
        <v>652</v>
      </c>
      <c r="E157" s="27" t="s">
        <v>113</v>
      </c>
      <c r="F157" s="27">
        <v>0</v>
      </c>
      <c r="G157" s="27">
        <v>0</v>
      </c>
      <c r="H157" s="28">
        <v>357877</v>
      </c>
      <c r="I157" s="28">
        <v>1089223</v>
      </c>
      <c r="J157" s="28">
        <v>824238</v>
      </c>
      <c r="K157" s="28">
        <v>656758</v>
      </c>
      <c r="L157" s="28">
        <v>488359</v>
      </c>
      <c r="M157" s="29">
        <v>0</v>
      </c>
    </row>
    <row r="158" spans="1:13" ht="33.75">
      <c r="A158" s="26" t="s">
        <v>653</v>
      </c>
      <c r="B158" s="26" t="s">
        <v>634</v>
      </c>
      <c r="C158" s="27" t="s">
        <v>654</v>
      </c>
      <c r="D158" s="27" t="s">
        <v>652</v>
      </c>
      <c r="E158" s="27" t="s">
        <v>113</v>
      </c>
      <c r="F158" s="27">
        <v>0</v>
      </c>
      <c r="G158" s="27">
        <v>0</v>
      </c>
      <c r="H158" s="27">
        <v>0</v>
      </c>
      <c r="I158" s="27">
        <v>0</v>
      </c>
      <c r="J158" s="28">
        <v>470637</v>
      </c>
      <c r="K158" s="28">
        <v>750014</v>
      </c>
      <c r="L158" s="28">
        <v>557703</v>
      </c>
      <c r="M158" s="29">
        <v>0</v>
      </c>
    </row>
    <row r="159" spans="1:13" ht="33.75">
      <c r="A159" s="26" t="s">
        <v>655</v>
      </c>
      <c r="B159" s="26" t="s">
        <v>634</v>
      </c>
      <c r="C159" s="27" t="s">
        <v>656</v>
      </c>
      <c r="D159" s="27" t="s">
        <v>652</v>
      </c>
      <c r="E159" s="27" t="s">
        <v>113</v>
      </c>
      <c r="F159" s="27">
        <v>0</v>
      </c>
      <c r="G159" s="27">
        <v>0</v>
      </c>
      <c r="H159" s="28">
        <v>503839</v>
      </c>
      <c r="I159" s="28">
        <v>1533468</v>
      </c>
      <c r="J159" s="28">
        <v>1160407</v>
      </c>
      <c r="K159" s="28">
        <v>924621</v>
      </c>
      <c r="L159" s="28">
        <v>687538</v>
      </c>
      <c r="M159" s="29">
        <v>0</v>
      </c>
    </row>
    <row r="160" spans="1:13" ht="22.5">
      <c r="A160" s="26" t="s">
        <v>657</v>
      </c>
      <c r="B160" s="26" t="s">
        <v>634</v>
      </c>
      <c r="C160" s="27" t="s">
        <v>116</v>
      </c>
      <c r="D160" s="27" t="s">
        <v>117</v>
      </c>
      <c r="E160" s="27" t="s">
        <v>118</v>
      </c>
      <c r="F160" s="27">
        <v>0</v>
      </c>
      <c r="G160" s="27">
        <v>0</v>
      </c>
      <c r="H160" s="27">
        <v>0</v>
      </c>
      <c r="I160" s="27">
        <v>0</v>
      </c>
      <c r="J160" s="28">
        <v>1035174</v>
      </c>
      <c r="K160" s="28">
        <v>899819</v>
      </c>
      <c r="L160" s="28">
        <v>669096</v>
      </c>
      <c r="M160" s="29">
        <v>0</v>
      </c>
    </row>
    <row r="161" spans="1:13" ht="22.5">
      <c r="A161" s="26" t="s">
        <v>658</v>
      </c>
      <c r="B161" s="26" t="s">
        <v>634</v>
      </c>
      <c r="C161" s="27" t="s">
        <v>659</v>
      </c>
      <c r="D161" s="27" t="s">
        <v>132</v>
      </c>
      <c r="E161" s="27" t="s">
        <v>128</v>
      </c>
      <c r="F161" s="27">
        <v>0</v>
      </c>
      <c r="G161" s="27">
        <v>0</v>
      </c>
      <c r="H161" s="28">
        <v>1072191</v>
      </c>
      <c r="I161" s="28">
        <v>1398549</v>
      </c>
      <c r="J161" s="28">
        <v>1058311</v>
      </c>
      <c r="K161" s="28">
        <v>843270</v>
      </c>
      <c r="L161" s="28">
        <v>627047</v>
      </c>
      <c r="M161" s="29">
        <v>0</v>
      </c>
    </row>
    <row r="162" spans="1:13" ht="33.75">
      <c r="A162" s="26" t="s">
        <v>660</v>
      </c>
      <c r="B162" s="26" t="s">
        <v>634</v>
      </c>
      <c r="C162" s="27" t="s">
        <v>661</v>
      </c>
      <c r="D162" s="27" t="s">
        <v>132</v>
      </c>
      <c r="E162" s="27" t="s">
        <v>128</v>
      </c>
      <c r="F162" s="27">
        <v>0</v>
      </c>
      <c r="G162" s="27">
        <v>0</v>
      </c>
      <c r="H162" s="27">
        <v>0</v>
      </c>
      <c r="I162" s="28">
        <v>1122952</v>
      </c>
      <c r="J162" s="28">
        <v>1133016</v>
      </c>
      <c r="K162" s="28">
        <v>902795</v>
      </c>
      <c r="L162" s="28">
        <v>671309</v>
      </c>
      <c r="M162" s="29">
        <v>0</v>
      </c>
    </row>
    <row r="163" spans="1:13" ht="22.5">
      <c r="A163" s="26" t="s">
        <v>662</v>
      </c>
      <c r="B163" s="26" t="s">
        <v>634</v>
      </c>
      <c r="C163" s="27" t="s">
        <v>663</v>
      </c>
      <c r="D163" s="27" t="s">
        <v>103</v>
      </c>
      <c r="E163" s="27" t="s">
        <v>99</v>
      </c>
      <c r="F163" s="27">
        <v>0</v>
      </c>
      <c r="G163" s="27">
        <v>0</v>
      </c>
      <c r="H163" s="27">
        <v>0</v>
      </c>
      <c r="I163" s="28">
        <v>355396</v>
      </c>
      <c r="J163" s="28">
        <v>537871</v>
      </c>
      <c r="K163" s="28">
        <v>428580</v>
      </c>
      <c r="L163" s="28">
        <v>318687</v>
      </c>
      <c r="M163" s="29">
        <v>0</v>
      </c>
    </row>
    <row r="164" spans="1:13" ht="22.5">
      <c r="A164" s="26" t="s">
        <v>664</v>
      </c>
      <c r="B164" s="26" t="s">
        <v>634</v>
      </c>
      <c r="C164" s="27" t="s">
        <v>665</v>
      </c>
      <c r="D164" s="27" t="s">
        <v>103</v>
      </c>
      <c r="E164" s="27" t="s">
        <v>99</v>
      </c>
      <c r="F164" s="27">
        <v>0</v>
      </c>
      <c r="G164" s="27">
        <v>0</v>
      </c>
      <c r="H164" s="27">
        <v>0</v>
      </c>
      <c r="I164" s="28">
        <v>301099</v>
      </c>
      <c r="J164" s="28">
        <v>227848</v>
      </c>
      <c r="K164" s="28">
        <v>181551</v>
      </c>
      <c r="L164" s="28">
        <v>135000</v>
      </c>
      <c r="M164" s="29">
        <v>0</v>
      </c>
    </row>
    <row r="165" spans="1:13" ht="45">
      <c r="A165" s="26" t="s">
        <v>666</v>
      </c>
      <c r="B165" s="26" t="s">
        <v>667</v>
      </c>
      <c r="C165" s="27" t="s">
        <v>668</v>
      </c>
      <c r="D165" s="27" t="s">
        <v>669</v>
      </c>
      <c r="E165" s="27" t="s">
        <v>537</v>
      </c>
      <c r="F165" s="27">
        <v>0</v>
      </c>
      <c r="G165" s="27">
        <v>0</v>
      </c>
      <c r="H165" s="27">
        <v>0</v>
      </c>
      <c r="I165" s="28">
        <v>411338</v>
      </c>
      <c r="J165" s="28">
        <v>1245072</v>
      </c>
      <c r="K165" s="28">
        <v>992082</v>
      </c>
      <c r="L165" s="28">
        <v>737702</v>
      </c>
      <c r="M165" s="29">
        <v>0</v>
      </c>
    </row>
    <row r="166" spans="1:13" ht="45">
      <c r="A166" s="26" t="s">
        <v>670</v>
      </c>
      <c r="B166" s="26" t="s">
        <v>667</v>
      </c>
      <c r="C166" s="27" t="s">
        <v>668</v>
      </c>
      <c r="D166" s="27" t="s">
        <v>669</v>
      </c>
      <c r="E166" s="27" t="s">
        <v>537</v>
      </c>
      <c r="F166" s="27">
        <v>0</v>
      </c>
      <c r="G166" s="27">
        <v>0</v>
      </c>
      <c r="H166" s="27">
        <v>0</v>
      </c>
      <c r="I166" s="27">
        <v>0</v>
      </c>
      <c r="J166" s="28">
        <v>207512</v>
      </c>
      <c r="K166" s="28">
        <v>992082</v>
      </c>
      <c r="L166" s="28">
        <v>737702</v>
      </c>
      <c r="M166" s="29">
        <v>0</v>
      </c>
    </row>
    <row r="167" spans="1:13" ht="45">
      <c r="A167" s="26" t="s">
        <v>671</v>
      </c>
      <c r="B167" s="26" t="s">
        <v>634</v>
      </c>
      <c r="C167" s="27" t="s">
        <v>672</v>
      </c>
      <c r="D167" s="27" t="s">
        <v>312</v>
      </c>
      <c r="E167" s="27" t="s">
        <v>267</v>
      </c>
      <c r="F167" s="27">
        <v>0</v>
      </c>
      <c r="G167" s="28">
        <v>193586</v>
      </c>
      <c r="H167" s="28">
        <v>673047</v>
      </c>
      <c r="I167" s="28">
        <v>512116</v>
      </c>
      <c r="J167" s="28">
        <v>387529</v>
      </c>
      <c r="K167" s="28">
        <v>308786</v>
      </c>
      <c r="L167" s="28">
        <v>229610</v>
      </c>
      <c r="M167" s="29">
        <v>0</v>
      </c>
    </row>
    <row r="168" spans="1:13" ht="45">
      <c r="A168" s="26" t="s">
        <v>673</v>
      </c>
      <c r="B168" s="26" t="s">
        <v>634</v>
      </c>
      <c r="C168" s="27" t="s">
        <v>674</v>
      </c>
      <c r="D168" s="27" t="s">
        <v>312</v>
      </c>
      <c r="E168" s="27" t="s">
        <v>267</v>
      </c>
      <c r="F168" s="28">
        <v>129183</v>
      </c>
      <c r="G168" s="28">
        <v>119417</v>
      </c>
      <c r="H168" s="28">
        <v>103795</v>
      </c>
      <c r="I168" s="28">
        <v>78977</v>
      </c>
      <c r="J168" s="28">
        <v>59763</v>
      </c>
      <c r="K168" s="28">
        <v>47620</v>
      </c>
      <c r="L168" s="28">
        <v>35410</v>
      </c>
      <c r="M168" s="29">
        <v>0</v>
      </c>
    </row>
    <row r="169" spans="1:13" ht="33.75">
      <c r="A169" s="26" t="s">
        <v>675</v>
      </c>
      <c r="B169" s="26" t="s">
        <v>676</v>
      </c>
      <c r="C169" s="27" t="s">
        <v>677</v>
      </c>
      <c r="D169" s="27" t="s">
        <v>678</v>
      </c>
      <c r="E169" s="27" t="s">
        <v>679</v>
      </c>
      <c r="F169" s="28">
        <v>72666</v>
      </c>
      <c r="G169" s="28">
        <v>67172</v>
      </c>
      <c r="H169" s="28">
        <v>58385</v>
      </c>
      <c r="I169" s="28">
        <v>44424</v>
      </c>
      <c r="J169" s="28">
        <v>33617</v>
      </c>
      <c r="K169" s="28">
        <v>26786</v>
      </c>
      <c r="L169" s="28">
        <v>19918</v>
      </c>
      <c r="M169" s="29">
        <v>0</v>
      </c>
    </row>
    <row r="170" spans="1:13" ht="33.75">
      <c r="A170" s="26" t="s">
        <v>680</v>
      </c>
      <c r="B170" s="26" t="s">
        <v>634</v>
      </c>
      <c r="C170" s="27" t="s">
        <v>681</v>
      </c>
      <c r="D170" s="27" t="s">
        <v>127</v>
      </c>
      <c r="E170" s="27" t="s">
        <v>128</v>
      </c>
      <c r="F170" s="27">
        <v>0</v>
      </c>
      <c r="G170" s="28">
        <v>131234</v>
      </c>
      <c r="H170" s="28">
        <v>684400</v>
      </c>
      <c r="I170" s="28">
        <v>520754</v>
      </c>
      <c r="J170" s="28">
        <v>394065</v>
      </c>
      <c r="K170" s="28">
        <v>313994</v>
      </c>
      <c r="L170" s="28">
        <v>233483</v>
      </c>
      <c r="M170" s="29">
        <v>0</v>
      </c>
    </row>
    <row r="171" spans="1:13" ht="33.75">
      <c r="A171" s="26" t="s">
        <v>682</v>
      </c>
      <c r="B171" s="26" t="s">
        <v>634</v>
      </c>
      <c r="C171" s="27" t="s">
        <v>197</v>
      </c>
      <c r="D171" s="27" t="s">
        <v>193</v>
      </c>
      <c r="E171" s="27" t="s">
        <v>194</v>
      </c>
      <c r="F171" s="27">
        <v>0</v>
      </c>
      <c r="G171" s="27">
        <v>0</v>
      </c>
      <c r="H171" s="27">
        <v>0</v>
      </c>
      <c r="I171" s="28">
        <v>592327</v>
      </c>
      <c r="J171" s="28">
        <v>448226</v>
      </c>
      <c r="K171" s="28">
        <v>357150</v>
      </c>
      <c r="L171" s="28">
        <v>265573</v>
      </c>
      <c r="M171" s="29">
        <v>0</v>
      </c>
    </row>
    <row r="172" spans="1:13" ht="22.5">
      <c r="A172" s="26" t="s">
        <v>683</v>
      </c>
      <c r="B172" s="26" t="s">
        <v>684</v>
      </c>
      <c r="C172" s="27" t="s">
        <v>685</v>
      </c>
      <c r="D172" s="27" t="s">
        <v>686</v>
      </c>
      <c r="E172" s="27" t="s">
        <v>686</v>
      </c>
      <c r="F172" s="28">
        <v>65399</v>
      </c>
      <c r="G172" s="28">
        <v>60455</v>
      </c>
      <c r="H172" s="28">
        <v>52546</v>
      </c>
      <c r="I172" s="28">
        <v>39982</v>
      </c>
      <c r="J172" s="28">
        <v>30255</v>
      </c>
      <c r="K172" s="28">
        <v>24108</v>
      </c>
      <c r="L172" s="28">
        <v>17926</v>
      </c>
      <c r="M172" s="29">
        <v>0</v>
      </c>
    </row>
    <row r="173" spans="1:13" ht="22.5">
      <c r="A173" s="26" t="s">
        <v>687</v>
      </c>
      <c r="B173" s="26" t="s">
        <v>634</v>
      </c>
      <c r="C173" s="27" t="s">
        <v>261</v>
      </c>
      <c r="D173" s="27" t="s">
        <v>262</v>
      </c>
      <c r="E173" s="27" t="s">
        <v>128</v>
      </c>
      <c r="F173" s="27">
        <v>0</v>
      </c>
      <c r="G173" s="27">
        <v>0</v>
      </c>
      <c r="H173" s="27">
        <v>0</v>
      </c>
      <c r="I173" s="28">
        <v>67871</v>
      </c>
      <c r="J173" s="28">
        <v>51359</v>
      </c>
      <c r="K173" s="28">
        <v>40923</v>
      </c>
      <c r="L173" s="28">
        <v>30430</v>
      </c>
      <c r="M173" s="29">
        <v>0</v>
      </c>
    </row>
    <row r="174" spans="1:13" ht="33.75">
      <c r="A174" s="26" t="s">
        <v>688</v>
      </c>
      <c r="B174" s="26" t="s">
        <v>634</v>
      </c>
      <c r="C174" s="27" t="s">
        <v>689</v>
      </c>
      <c r="D174" s="27" t="s">
        <v>266</v>
      </c>
      <c r="E174" s="27" t="s">
        <v>267</v>
      </c>
      <c r="F174" s="27">
        <v>0</v>
      </c>
      <c r="G174" s="27">
        <v>0</v>
      </c>
      <c r="H174" s="28">
        <v>248136</v>
      </c>
      <c r="I174" s="28">
        <v>188804</v>
      </c>
      <c r="J174" s="28">
        <v>142872</v>
      </c>
      <c r="K174" s="28">
        <v>113841</v>
      </c>
      <c r="L174" s="28">
        <v>84651</v>
      </c>
      <c r="M174" s="29">
        <v>0</v>
      </c>
    </row>
    <row r="175" spans="1:13" ht="33.75">
      <c r="A175" s="26" t="s">
        <v>690</v>
      </c>
      <c r="B175" s="26" t="s">
        <v>634</v>
      </c>
      <c r="C175" s="27" t="s">
        <v>330</v>
      </c>
      <c r="D175" s="27" t="s">
        <v>132</v>
      </c>
      <c r="E175" s="27" t="s">
        <v>128</v>
      </c>
      <c r="F175" s="27">
        <v>0</v>
      </c>
      <c r="G175" s="27">
        <v>0</v>
      </c>
      <c r="H175" s="28">
        <v>54736</v>
      </c>
      <c r="I175" s="28">
        <v>166592</v>
      </c>
      <c r="J175" s="28">
        <v>126064</v>
      </c>
      <c r="K175" s="28">
        <v>100448</v>
      </c>
      <c r="L175" s="28">
        <v>74692</v>
      </c>
      <c r="M175" s="29">
        <v>0</v>
      </c>
    </row>
    <row r="176" spans="1:13" ht="33.75">
      <c r="A176" s="26" t="s">
        <v>691</v>
      </c>
      <c r="B176" s="26" t="s">
        <v>692</v>
      </c>
      <c r="C176" s="27" t="s">
        <v>693</v>
      </c>
      <c r="D176" s="27" t="s">
        <v>694</v>
      </c>
      <c r="E176" s="27" t="s">
        <v>694</v>
      </c>
      <c r="F176" s="28">
        <v>99310</v>
      </c>
      <c r="G176" s="28">
        <v>91802</v>
      </c>
      <c r="H176" s="28">
        <v>79793</v>
      </c>
      <c r="I176" s="28">
        <v>60713</v>
      </c>
      <c r="J176" s="28">
        <v>45943</v>
      </c>
      <c r="K176" s="28">
        <v>36608</v>
      </c>
      <c r="L176" s="28">
        <v>27221</v>
      </c>
      <c r="M176" s="29">
        <v>0</v>
      </c>
    </row>
    <row r="177" spans="1:13" ht="33.75">
      <c r="A177" s="26" t="s">
        <v>695</v>
      </c>
      <c r="B177" s="26" t="s">
        <v>696</v>
      </c>
      <c r="C177" s="27" t="s">
        <v>697</v>
      </c>
      <c r="D177" s="27" t="s">
        <v>698</v>
      </c>
      <c r="E177" s="27" t="s">
        <v>352</v>
      </c>
      <c r="F177" s="28">
        <v>64592</v>
      </c>
      <c r="G177" s="28">
        <v>59708</v>
      </c>
      <c r="H177" s="28">
        <v>51898</v>
      </c>
      <c r="I177" s="28">
        <v>39488</v>
      </c>
      <c r="J177" s="28">
        <v>29882</v>
      </c>
      <c r="K177" s="28">
        <v>23810</v>
      </c>
      <c r="L177" s="28">
        <v>17705</v>
      </c>
      <c r="M177" s="29">
        <v>0</v>
      </c>
    </row>
    <row r="178" spans="1:13" ht="33.75">
      <c r="A178" s="26" t="s">
        <v>699</v>
      </c>
      <c r="B178" s="26" t="s">
        <v>634</v>
      </c>
      <c r="C178" s="27" t="s">
        <v>700</v>
      </c>
      <c r="D178" s="27" t="s">
        <v>351</v>
      </c>
      <c r="E178" s="27" t="s">
        <v>352</v>
      </c>
      <c r="F178" s="27">
        <v>0</v>
      </c>
      <c r="G178" s="27">
        <v>0</v>
      </c>
      <c r="H178" s="27">
        <v>0</v>
      </c>
      <c r="I178" s="28">
        <v>92551</v>
      </c>
      <c r="J178" s="28">
        <v>70035</v>
      </c>
      <c r="K178" s="28">
        <v>55805</v>
      </c>
      <c r="L178" s="28">
        <v>41496</v>
      </c>
      <c r="M178" s="29">
        <v>0</v>
      </c>
    </row>
    <row r="179" spans="1:13" ht="33.75">
      <c r="A179" s="26" t="s">
        <v>701</v>
      </c>
      <c r="B179" s="26" t="s">
        <v>702</v>
      </c>
      <c r="C179" s="27" t="s">
        <v>703</v>
      </c>
      <c r="D179" s="27" t="s">
        <v>356</v>
      </c>
      <c r="E179" s="27" t="s">
        <v>352</v>
      </c>
      <c r="F179" s="28">
        <v>28864</v>
      </c>
      <c r="G179" s="28">
        <v>26682</v>
      </c>
      <c r="H179" s="28">
        <v>23192</v>
      </c>
      <c r="I179" s="28">
        <v>17646</v>
      </c>
      <c r="J179" s="28">
        <v>13353</v>
      </c>
      <c r="K179" s="28">
        <v>10640</v>
      </c>
      <c r="L179" s="28">
        <v>7912</v>
      </c>
      <c r="M179" s="29">
        <v>0</v>
      </c>
    </row>
    <row r="180" spans="1:13" ht="33.75">
      <c r="A180" s="26" t="s">
        <v>704</v>
      </c>
      <c r="B180" s="26" t="s">
        <v>634</v>
      </c>
      <c r="C180" s="27" t="s">
        <v>396</v>
      </c>
      <c r="D180" s="27" t="s">
        <v>103</v>
      </c>
      <c r="E180" s="27" t="s">
        <v>99</v>
      </c>
      <c r="F180" s="27">
        <v>0</v>
      </c>
      <c r="G180" s="27">
        <v>0</v>
      </c>
      <c r="H180" s="28">
        <v>192994</v>
      </c>
      <c r="I180" s="28">
        <v>293695</v>
      </c>
      <c r="J180" s="28">
        <v>222245</v>
      </c>
      <c r="K180" s="28">
        <v>177087</v>
      </c>
      <c r="L180" s="28">
        <v>131680</v>
      </c>
      <c r="M180" s="29">
        <v>0</v>
      </c>
    </row>
    <row r="181" spans="1:13" ht="33.75">
      <c r="A181" s="26" t="s">
        <v>705</v>
      </c>
      <c r="B181" s="26" t="s">
        <v>634</v>
      </c>
      <c r="C181" s="27" t="s">
        <v>409</v>
      </c>
      <c r="D181" s="27" t="s">
        <v>410</v>
      </c>
      <c r="E181" s="27" t="s">
        <v>118</v>
      </c>
      <c r="F181" s="27">
        <v>0</v>
      </c>
      <c r="G181" s="27">
        <v>0</v>
      </c>
      <c r="H181" s="28">
        <v>194616</v>
      </c>
      <c r="I181" s="28">
        <v>148082</v>
      </c>
      <c r="J181" s="28">
        <v>112057</v>
      </c>
      <c r="K181" s="28">
        <v>89287</v>
      </c>
      <c r="L181" s="28">
        <v>66393</v>
      </c>
      <c r="M181" s="29">
        <v>0</v>
      </c>
    </row>
    <row r="182" spans="1:13" ht="33.75">
      <c r="A182" s="26" t="s">
        <v>706</v>
      </c>
      <c r="B182" s="26" t="s">
        <v>634</v>
      </c>
      <c r="C182" s="27" t="s">
        <v>707</v>
      </c>
      <c r="D182" s="27" t="s">
        <v>583</v>
      </c>
      <c r="E182" s="27" t="s">
        <v>118</v>
      </c>
      <c r="F182" s="27">
        <v>0</v>
      </c>
      <c r="G182" s="27">
        <v>0</v>
      </c>
      <c r="H182" s="28">
        <v>194616</v>
      </c>
      <c r="I182" s="28">
        <v>148082</v>
      </c>
      <c r="J182" s="28">
        <v>112057</v>
      </c>
      <c r="K182" s="28">
        <v>89287</v>
      </c>
      <c r="L182" s="28">
        <v>66393</v>
      </c>
      <c r="M182" s="29">
        <v>0</v>
      </c>
    </row>
  </sheetData>
  <customSheetViews>
    <customSheetView guid="{B1C57C27-B15D-44EF-9172-FD33E0A98246}" state="hidden" topLeftCell="A155">
      <selection sqref="A1:M182"/>
      <pageMargins left="0.7" right="0.7" top="0.75" bottom="0.75" header="0.3" footer="0.3"/>
      <pageSetup paperSize="9" orientation="portrait" r:id="rId1"/>
    </customSheetView>
    <customSheetView guid="{B0531593-309E-4573-BE7A-8428DA1E2816}" state="hidden" topLeftCell="A155">
      <selection sqref="A1:M182"/>
      <pageMargins left="0.7" right="0.7" top="0.75" bottom="0.75" header="0.3" footer="0.3"/>
      <pageSetup paperSize="9" orientation="portrait" r:id="rId2"/>
    </customSheetView>
    <customSheetView guid="{1E2382C7-6FF2-440C-87F6-9FCD673688B6}" state="hidden" topLeftCell="A155">
      <selection sqref="A1:M182"/>
      <pageMargins left="0.7" right="0.7" top="0.75" bottom="0.75" header="0.3" footer="0.3"/>
      <pageSetup paperSize="9" orientation="portrait" r:id="rId3"/>
    </customSheetView>
  </customSheetViews>
  <mergeCells count="7">
    <mergeCell ref="F3:M3"/>
    <mergeCell ref="A6:E6"/>
    <mergeCell ref="A3:A4"/>
    <mergeCell ref="B3:B4"/>
    <mergeCell ref="C3:C4"/>
    <mergeCell ref="D3:D4"/>
    <mergeCell ref="E3:E4"/>
  </mergeCells>
  <phoneticPr fontId="0" type="noConversion"/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12</vt:i4>
      </vt:variant>
    </vt:vector>
  </HeadingPairs>
  <TitlesOfParts>
    <vt:vector size="24" baseType="lpstr">
      <vt:lpstr>A_Dane ogólne</vt:lpstr>
      <vt:lpstr>B_Charakterystyka zadania inwes</vt:lpstr>
      <vt:lpstr>C_Harmonogram Rzecz.-Finans.</vt:lpstr>
      <vt:lpstr>D_Planowane źródła finansowania</vt:lpstr>
      <vt:lpstr>E1_Koszty HR-F</vt:lpstr>
      <vt:lpstr>E2_Pomoc publiczna</vt:lpstr>
      <vt:lpstr>E3_Koszty IED i OZE</vt:lpstr>
      <vt:lpstr>F_Kontrole</vt:lpstr>
      <vt:lpstr>G_Koszty i uprawnienia</vt:lpstr>
      <vt:lpstr>H_Info.rozdział uprawnień</vt:lpstr>
      <vt:lpstr>Listy</vt:lpstr>
      <vt:lpstr>Arkusz2</vt:lpstr>
      <vt:lpstr>formaprawna</vt:lpstr>
      <vt:lpstr>Instalacje</vt:lpstr>
      <vt:lpstr>NrKPRU</vt:lpstr>
      <vt:lpstr>OKRES</vt:lpstr>
      <vt:lpstr>PodmiotZgłaszający</vt:lpstr>
      <vt:lpstr>proszę_wybrać</vt:lpstr>
      <vt:lpstr>tak</vt:lpstr>
      <vt:lpstr>TypInwestycji</vt:lpstr>
      <vt:lpstr>typzadania</vt:lpstr>
      <vt:lpstr>wielkośćbeneficjenta</vt:lpstr>
      <vt:lpstr>WielkośćPodmiotu</vt:lpstr>
      <vt:lpstr>wskaźniki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I.Siekierko</dc:creator>
  <cp:lastModifiedBy>Kołoczek Jacek</cp:lastModifiedBy>
  <cp:lastPrinted>2016-09-01T14:06:06Z</cp:lastPrinted>
  <dcterms:created xsi:type="dcterms:W3CDTF">2013-10-23T07:32:20Z</dcterms:created>
  <dcterms:modified xsi:type="dcterms:W3CDTF">2017-08-29T11:00:28Z</dcterms:modified>
</cp:coreProperties>
</file>