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V:\Derogacje\KPI-2017\Formularze z formułami przygotowane przez Justynę\"/>
    </mc:Choice>
  </mc:AlternateContent>
  <bookViews>
    <workbookView xWindow="240" yWindow="195" windowWidth="19320" windowHeight="7875"/>
  </bookViews>
  <sheets>
    <sheet name="Nieponiesienie kosztów" sheetId="1" r:id="rId1"/>
    <sheet name="Info o wykorzystaniu kosztów" sheetId="5" r:id="rId2"/>
    <sheet name="Info zbiorcza dla Grupy" sheetId="3" r:id="rId3"/>
    <sheet name="Arkusz1" sheetId="4" state="hidden" r:id="rId4"/>
    <sheet name="Arkusz2" sheetId="2" state="hidden" r:id="rId5"/>
    <sheet name="Arkusz3" sheetId="7" state="hidden" r:id="rId6"/>
    <sheet name="Listy" sheetId="6" state="hidden" r:id="rId7"/>
  </sheets>
  <definedNames>
    <definedName name="FormaPrawna">Listy!$A$23:$A$29</definedName>
    <definedName name="grupa">Arkusz1!$D$8:$D$182</definedName>
    <definedName name="Instalacje">Arkusz1!$A$8:$A$182</definedName>
    <definedName name="NazwaInstalacji">Arkusz1!$C$8:$C$182</definedName>
    <definedName name="NrKPRU">Arkusz1!$B$8:$B$182</definedName>
    <definedName name="OKRES">Arkusz2!$H$2:$H$7</definedName>
    <definedName name="podmiot">Arkusz2!$B$2:$B$6</definedName>
    <definedName name="ProwadzącyInstalację">Arkusz1!$D$8:$D$182</definedName>
    <definedName name="rodzajPodmiotu">Arkusz2!$B$2:$B$7</definedName>
    <definedName name="ROK">Arkusz2!$L$1:$L$15</definedName>
    <definedName name="WielkośćBeneficjenta">Listy!$A$32:$A$36</definedName>
    <definedName name="wskazniki">Arkusz2!$B$27:$B$38</definedName>
  </definedNames>
  <calcPr calcId="162913"/>
</workbook>
</file>

<file path=xl/calcChain.xml><?xml version="1.0" encoding="utf-8"?>
<calcChain xmlns="http://schemas.openxmlformats.org/spreadsheetml/2006/main">
  <c r="M10" i="3" l="1"/>
  <c r="M11" i="3"/>
  <c r="M12" i="3"/>
  <c r="M13" i="3"/>
  <c r="M14" i="3"/>
  <c r="M15" i="3"/>
  <c r="M16" i="3"/>
  <c r="M17" i="3"/>
  <c r="M18" i="3"/>
  <c r="M19" i="3"/>
  <c r="M9" i="3"/>
  <c r="N7" i="5" l="1"/>
  <c r="P31" i="3" l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O32" i="3"/>
  <c r="P32" i="3" s="1"/>
  <c r="O33" i="3"/>
  <c r="P33" i="3" s="1"/>
  <c r="O24" i="3"/>
  <c r="P24" i="3" s="1"/>
  <c r="N34" i="3"/>
  <c r="M34" i="3"/>
  <c r="L34" i="3"/>
  <c r="K34" i="3"/>
  <c r="K25" i="3"/>
  <c r="K26" i="3"/>
  <c r="K27" i="3"/>
  <c r="K28" i="3"/>
  <c r="K29" i="3"/>
  <c r="K30" i="3"/>
  <c r="K31" i="3"/>
  <c r="K32" i="3"/>
  <c r="K33" i="3"/>
  <c r="K24" i="3"/>
  <c r="I10" i="3"/>
  <c r="I11" i="3"/>
  <c r="I12" i="3"/>
  <c r="I13" i="3"/>
  <c r="I14" i="3"/>
  <c r="I15" i="3"/>
  <c r="I16" i="3"/>
  <c r="I17" i="3"/>
  <c r="I18" i="3"/>
  <c r="I19" i="3"/>
  <c r="I9" i="3"/>
  <c r="P34" i="3" l="1"/>
  <c r="O34" i="3"/>
  <c r="J34" i="3" l="1"/>
  <c r="I34" i="3"/>
  <c r="M20" i="3"/>
  <c r="L20" i="3"/>
  <c r="K20" i="3"/>
  <c r="J20" i="3"/>
  <c r="I20" i="3"/>
  <c r="H20" i="3"/>
  <c r="G20" i="3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34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G12" i="5"/>
  <c r="E12" i="5"/>
  <c r="D12" i="5"/>
  <c r="H12" i="5"/>
  <c r="N31" i="5"/>
  <c r="M31" i="5"/>
  <c r="K31" i="5"/>
  <c r="J31" i="5"/>
  <c r="O31" i="5" l="1"/>
  <c r="Q8" i="1" l="1"/>
  <c r="I14" i="5" l="1"/>
  <c r="L14" i="5" s="1"/>
  <c r="I18" i="5"/>
  <c r="L18" i="5" s="1"/>
  <c r="I22" i="5"/>
  <c r="L22" i="5" s="1"/>
  <c r="I26" i="5"/>
  <c r="L26" i="5" s="1"/>
  <c r="I30" i="5"/>
  <c r="L30" i="5" s="1"/>
  <c r="I20" i="5"/>
  <c r="L20" i="5" s="1"/>
  <c r="I28" i="5"/>
  <c r="L28" i="5" s="1"/>
  <c r="I17" i="5"/>
  <c r="L17" i="5" s="1"/>
  <c r="I25" i="5"/>
  <c r="L25" i="5" s="1"/>
  <c r="I15" i="5"/>
  <c r="L15" i="5" s="1"/>
  <c r="I19" i="5"/>
  <c r="L19" i="5" s="1"/>
  <c r="I23" i="5"/>
  <c r="L23" i="5" s="1"/>
  <c r="I27" i="5"/>
  <c r="L27" i="5" s="1"/>
  <c r="I12" i="5"/>
  <c r="L12" i="5" s="1"/>
  <c r="I16" i="5"/>
  <c r="L16" i="5" s="1"/>
  <c r="I24" i="5"/>
  <c r="L24" i="5" s="1"/>
  <c r="I13" i="5"/>
  <c r="L13" i="5" s="1"/>
  <c r="I21" i="5"/>
  <c r="L21" i="5" s="1"/>
  <c r="I29" i="5"/>
  <c r="L29" i="5" s="1"/>
  <c r="L31" i="5" l="1"/>
  <c r="I31" i="5"/>
</calcChain>
</file>

<file path=xl/sharedStrings.xml><?xml version="1.0" encoding="utf-8"?>
<sst xmlns="http://schemas.openxmlformats.org/spreadsheetml/2006/main" count="1170" uniqueCount="780">
  <si>
    <t xml:space="preserve">A. DANE OGÓLNE </t>
  </si>
  <si>
    <t>Grupa kapitałowa</t>
  </si>
  <si>
    <t>Spółka celowa</t>
  </si>
  <si>
    <t>Prowadzący instalację wytwarzającą energię elektryczną</t>
  </si>
  <si>
    <t>Operator gazowego systemu przesyłowego</t>
  </si>
  <si>
    <t>Operator elektroenergetycznego systemu przesyłowego</t>
  </si>
  <si>
    <t>REGON</t>
  </si>
  <si>
    <t>NIP</t>
  </si>
  <si>
    <t>Ulica, numer</t>
  </si>
  <si>
    <t>Kod pocztowy</t>
  </si>
  <si>
    <t>Miejscowość</t>
  </si>
  <si>
    <t>Stanowisko</t>
  </si>
  <si>
    <t>Telefon</t>
  </si>
  <si>
    <t>Rodzaj zastosowanego paliwa podstawowego (węgiel kamienny, węgiel brunatny, gaz ziemny systemowy, gaz ziemny ze złóż lokalnych, olej ciężki, olej lekki, biomasa, metan z odmetanowienia kopalń), w przypadku współspalania: rodzaj zastosowanego paliwa współspalania oraz średni udział współspalania [%] oraz moc osiągalna [MWe ] oraz emisyjność [Mg CO2/MWh] na poziomie BAT, który obowiązuje w chwili uzyskania pozwolenia na budowę</t>
  </si>
  <si>
    <t>Wzrost przepustowości dostaw gazu dla odbiorców</t>
  </si>
  <si>
    <r>
      <t xml:space="preserve">Rodzaj zastosowanego paliwa podstawowego (węgiel kamienny, węgiel brunatny, gaz ziemny systemowy, gaz ziemny ze złóż lokalnych, olej ciężki, olej lekki, biomasa, metan z odmetanowienia kopalń) w przypadku współspalania: rodzaj zastosowanego paliwa współspalania oraz średni udział współspalania </t>
    </r>
    <r>
      <rPr>
        <b/>
        <sz val="11"/>
        <color indexed="8"/>
        <rFont val="Garamond"/>
        <family val="1"/>
        <charset val="238"/>
      </rPr>
      <t>[%]</t>
    </r>
    <r>
      <rPr>
        <sz val="11"/>
        <color indexed="8"/>
        <rFont val="Garamond"/>
        <family val="1"/>
        <charset val="238"/>
      </rPr>
      <t xml:space="preserve"> oraz redukcja emisyjności w wyniku realizacji zadania inwestycyjnego </t>
    </r>
    <r>
      <rPr>
        <b/>
        <sz val="11"/>
        <color indexed="8"/>
        <rFont val="Garamond"/>
        <family val="1"/>
        <charset val="238"/>
      </rPr>
      <t>[Mg CO2/MWh]</t>
    </r>
  </si>
  <si>
    <r>
      <t xml:space="preserve">Długość powstałych bądź zmodernizowanych linii (z uwzględnieniem podziału na sieci WN SN i nn) </t>
    </r>
    <r>
      <rPr>
        <b/>
        <sz val="11"/>
        <color indexed="8"/>
        <rFont val="Garamond"/>
        <family val="1"/>
        <charset val="238"/>
      </rPr>
      <t>[km]</t>
    </r>
  </si>
  <si>
    <r>
      <t xml:space="preserve">Liczba odcinków powstałych bądź zmodernizowanych linii (z uwzględnieniem podziału na sieci WN SN i nn) </t>
    </r>
    <r>
      <rPr>
        <b/>
        <sz val="11"/>
        <color indexed="8"/>
        <rFont val="Garamond"/>
        <family val="1"/>
        <charset val="238"/>
      </rPr>
      <t>[szt]</t>
    </r>
  </si>
  <si>
    <r>
      <t xml:space="preserve">Liczba nowych lub zmodernizowanych stacji elektroenergetycznych </t>
    </r>
    <r>
      <rPr>
        <b/>
        <sz val="11"/>
        <color indexed="8"/>
        <rFont val="Garamond"/>
        <family val="1"/>
        <charset val="238"/>
      </rPr>
      <t>[szt]</t>
    </r>
  </si>
  <si>
    <r>
      <t xml:space="preserve">Liczba nowych lub zmodernizowanych pojedynczych elementów wyposażenia stacji elektroenergetycznych (np. jednostek transformatorowych, pól liniowych) </t>
    </r>
    <r>
      <rPr>
        <b/>
        <sz val="11"/>
        <color indexed="8"/>
        <rFont val="Garamond"/>
        <family val="1"/>
        <charset val="238"/>
      </rPr>
      <t>[szt]</t>
    </r>
  </si>
  <si>
    <r>
      <t xml:space="preserve">Redukcja strat na przesyle </t>
    </r>
    <r>
      <rPr>
        <b/>
        <sz val="11"/>
        <color indexed="8"/>
        <rFont val="Garamond"/>
        <family val="1"/>
        <charset val="238"/>
      </rPr>
      <t xml:space="preserve">[%] </t>
    </r>
  </si>
  <si>
    <r>
      <t xml:space="preserve">Redukcja strat transformatorów </t>
    </r>
    <r>
      <rPr>
        <b/>
        <sz val="11"/>
        <color indexed="8"/>
        <rFont val="Garamond"/>
        <family val="1"/>
        <charset val="238"/>
      </rPr>
      <t xml:space="preserve">[%] </t>
    </r>
  </si>
  <si>
    <r>
      <t xml:space="preserve">Wzrost przepustowości istniejących linii </t>
    </r>
    <r>
      <rPr>
        <b/>
        <sz val="11"/>
        <color indexed="8"/>
        <rFont val="Garamond"/>
        <family val="1"/>
        <charset val="238"/>
      </rPr>
      <t>[%]</t>
    </r>
  </si>
  <si>
    <r>
      <t xml:space="preserve">Redukcja strat ciepła </t>
    </r>
    <r>
      <rPr>
        <b/>
        <sz val="11"/>
        <color indexed="8"/>
        <rFont val="Garamond"/>
        <family val="1"/>
        <charset val="238"/>
      </rPr>
      <t xml:space="preserve">[%] </t>
    </r>
  </si>
  <si>
    <r>
      <t xml:space="preserve">Ilość energii elektrycznej z kogeneracji wprowadzona do sieci ciepłowniczej </t>
    </r>
    <r>
      <rPr>
        <b/>
        <sz val="11"/>
        <color indexed="8"/>
        <rFont val="Garamond"/>
        <family val="1"/>
        <charset val="238"/>
      </rPr>
      <t>[MWh/rok]</t>
    </r>
  </si>
  <si>
    <t>- proszę wybrać -</t>
  </si>
  <si>
    <t>Okres sprawozdawczy</t>
  </si>
  <si>
    <t>1 lipiec 2015 - 30 czerwiec 2016</t>
  </si>
  <si>
    <t>1 lipiec 2016 - 30 czerwiec 2017</t>
  </si>
  <si>
    <t>1 lipiec 2017 - 30 czerwiec 2018</t>
  </si>
  <si>
    <t>1 lipiec 2018 - 30 czerwiec 2019</t>
  </si>
  <si>
    <t>1 lipiec 2019 - 30 czerwiec 2020</t>
  </si>
  <si>
    <t>Miejscowość i data</t>
  </si>
  <si>
    <t>- proszę wybrać okres sprawozdania -</t>
  </si>
  <si>
    <t>Wielkość podmiotu</t>
  </si>
  <si>
    <t>Instalacja</t>
  </si>
  <si>
    <t>Zadanie inwestycyjne</t>
  </si>
  <si>
    <t>Nazwa instalacji</t>
  </si>
  <si>
    <t>SUMA</t>
  </si>
  <si>
    <t>Wykaz instalacji z przydziałami</t>
  </si>
  <si>
    <t>Numer instalacji we Wniosku</t>
  </si>
  <si>
    <t>Numer KPRU</t>
  </si>
  <si>
    <t>Operator (nazwa skrócona)</t>
  </si>
  <si>
    <t>Grupa (nazwa skócona)</t>
  </si>
  <si>
    <t>Przydział uprawnień w danym roku [EUA]</t>
  </si>
  <si>
    <t>suma po indywidualnych instalacajach, na czerwono zaznaczono pozycje różniące się od sum wpisanych w rozporządzeniu znajdujących się w wierszu poniżej</t>
  </si>
  <si>
    <t>-</t>
  </si>
  <si>
    <t>0</t>
  </si>
  <si>
    <t>PL-002</t>
  </si>
  <si>
    <t>PL-0002-05</t>
  </si>
  <si>
    <t>ELEKTROWNIA OPOLE</t>
  </si>
  <si>
    <t>PGE Elektrownia Opole</t>
  </si>
  <si>
    <t>PGE</t>
  </si>
  <si>
    <t>PL-003</t>
  </si>
  <si>
    <t>PL-0003-05</t>
  </si>
  <si>
    <t>ELEKTROWNIA TURÓW</t>
  </si>
  <si>
    <t>PGE GiEK</t>
  </si>
  <si>
    <t>PL-004</t>
  </si>
  <si>
    <t>PL-0004-05</t>
  </si>
  <si>
    <t>ELEKTROWNIA KOZIENICE</t>
  </si>
  <si>
    <t>EL Kozienice</t>
  </si>
  <si>
    <t>ENEA</t>
  </si>
  <si>
    <t>PL-005</t>
  </si>
  <si>
    <t>PL-0005-05</t>
  </si>
  <si>
    <t>ELEKTROWNIA POŁANIEC</t>
  </si>
  <si>
    <t>EL Połaniec</t>
  </si>
  <si>
    <t>GDF</t>
  </si>
  <si>
    <t>PL-006</t>
  </si>
  <si>
    <t>PL-0006-05</t>
  </si>
  <si>
    <t>ELEKTROWNIA RYBNIK</t>
  </si>
  <si>
    <t>EDF Rybnik</t>
  </si>
  <si>
    <t>EDF</t>
  </si>
  <si>
    <t>PL-007</t>
  </si>
  <si>
    <t>PL-0007-05</t>
  </si>
  <si>
    <t>ELEKTROWNIA SKAWINA</t>
  </si>
  <si>
    <t>EL Skawina</t>
  </si>
  <si>
    <t>CEZ</t>
  </si>
  <si>
    <t>PL-008</t>
  </si>
  <si>
    <t>PL-0008-05</t>
  </si>
  <si>
    <t>ELEKTROWNIA STALOWA WOLA</t>
  </si>
  <si>
    <t>EL Stalowa Wola</t>
  </si>
  <si>
    <t>TAURON</t>
  </si>
  <si>
    <t>PL-009</t>
  </si>
  <si>
    <t>PL-0009-05</t>
  </si>
  <si>
    <t>ELEKTROWNIA JAWORZNO III - ELEKTROWNIA III</t>
  </si>
  <si>
    <t>PKE</t>
  </si>
  <si>
    <t>PL-010</t>
  </si>
  <si>
    <t>PL-0010-05</t>
  </si>
  <si>
    <t>ELEKTROWNIA BLACHOWNIA</t>
  </si>
  <si>
    <t>PL-011</t>
  </si>
  <si>
    <t>PL-0011-05</t>
  </si>
  <si>
    <t>ELEKTROWNIA JAWORZNO II - ELEKTROWNIA II</t>
  </si>
  <si>
    <t>PL-012</t>
  </si>
  <si>
    <t>PL-0012-05</t>
  </si>
  <si>
    <t>ELEKTROWNIA ŁAZISKA</t>
  </si>
  <si>
    <t>PL-013</t>
  </si>
  <si>
    <t>PL-0013-05</t>
  </si>
  <si>
    <t>ELEKTROWNIA HALEMBA</t>
  </si>
  <si>
    <t>PL-014</t>
  </si>
  <si>
    <t>PL-0014-05</t>
  </si>
  <si>
    <t>ELEKTROWNIA ŁAGISZA</t>
  </si>
  <si>
    <t>PL-015</t>
  </si>
  <si>
    <t>PL-0015-05</t>
  </si>
  <si>
    <t>ELEKTROWNIA SIERSZA</t>
  </si>
  <si>
    <t>PL-016</t>
  </si>
  <si>
    <t>PL-0016-05</t>
  </si>
  <si>
    <t>ELEKTROWNIA DOLNA ODRA</t>
  </si>
  <si>
    <t>PL-017</t>
  </si>
  <si>
    <t>PL-0017-05</t>
  </si>
  <si>
    <t>ELEKTROWNIA POMORZANY</t>
  </si>
  <si>
    <t>PL-018</t>
  </si>
  <si>
    <t>PL-0018-05</t>
  </si>
  <si>
    <t>ELEKTROWNIA SZCZECIN</t>
  </si>
  <si>
    <t>PL-019</t>
  </si>
  <si>
    <t>PL-0019-05</t>
  </si>
  <si>
    <t>ELEKTROCIEPŁOWNIA OSTROŁĘKA A</t>
  </si>
  <si>
    <t>ENERGA EL Ostrołęka</t>
  </si>
  <si>
    <t>ENERGA</t>
  </si>
  <si>
    <t>PL-020</t>
  </si>
  <si>
    <t>PL-0020-05</t>
  </si>
  <si>
    <t>ELEKTROWNIA OSTROŁĘKA B</t>
  </si>
  <si>
    <t>PL-021</t>
  </si>
  <si>
    <t>PL-0021-05</t>
  </si>
  <si>
    <t>ELEKTROWNIA PĄTNÓW I</t>
  </si>
  <si>
    <t>PAK Pątnów I</t>
  </si>
  <si>
    <t>PAK</t>
  </si>
  <si>
    <t>PL-022</t>
  </si>
  <si>
    <t>PL-0022-05</t>
  </si>
  <si>
    <t>ELEKTROWNIA KONIN</t>
  </si>
  <si>
    <t>PAK Konin</t>
  </si>
  <si>
    <t>PL-023</t>
  </si>
  <si>
    <t>PL-0023-05</t>
  </si>
  <si>
    <t>ELEKTROWNIA ADAMÓW</t>
  </si>
  <si>
    <t>PAK Adamów</t>
  </si>
  <si>
    <t>PL-024</t>
  </si>
  <si>
    <t>PL-0024-05</t>
  </si>
  <si>
    <t>ELEKTROCIEPŁOWNIA CHORZÓW</t>
  </si>
  <si>
    <t>ELCHO</t>
  </si>
  <si>
    <t>PL-025</t>
  </si>
  <si>
    <t>PL-0025-05</t>
  </si>
  <si>
    <t>ELEKTROCIEPŁOWNIA ANDRYCHÓW</t>
  </si>
  <si>
    <t>EC Andrychów</t>
  </si>
  <si>
    <t>Andropol</t>
  </si>
  <si>
    <t>PL-026</t>
  </si>
  <si>
    <t>PL-0026-05</t>
  </si>
  <si>
    <t>ELEKTROCIEPŁOWNIA PRUSZKÓW</t>
  </si>
  <si>
    <t>PGNiG Termika</t>
  </si>
  <si>
    <t>PGNiG</t>
  </si>
  <si>
    <t>PL-027</t>
  </si>
  <si>
    <t>PL-0027-05</t>
  </si>
  <si>
    <t>ELEKTROCIEPŁOWNIA SIEKIERKI</t>
  </si>
  <si>
    <t>PL-028</t>
  </si>
  <si>
    <t>PL-0028-05</t>
  </si>
  <si>
    <t>ELEKTROCIEPŁOWNIA ŻERAŃ</t>
  </si>
  <si>
    <t>PL-029</t>
  </si>
  <si>
    <t>PL-0029-05</t>
  </si>
  <si>
    <t>ELEKTROCIEPŁOWNIA BĘDZIN</t>
  </si>
  <si>
    <t>EC Będzin</t>
  </si>
  <si>
    <t>PL-030</t>
  </si>
  <si>
    <t>PL-0030-05</t>
  </si>
  <si>
    <t>ELEKTROCIEPŁOWNIA BIAŁYSTOK</t>
  </si>
  <si>
    <t>EC Białystok</t>
  </si>
  <si>
    <t>PL-031</t>
  </si>
  <si>
    <t>PL-0031-05</t>
  </si>
  <si>
    <t>ELEKTROCIEPŁOWNIA EC NOWA</t>
  </si>
  <si>
    <t>EC Nowa</t>
  </si>
  <si>
    <t>PL-032</t>
  </si>
  <si>
    <t>PL-0032-05</t>
  </si>
  <si>
    <t>ELEKTROCIEPŁOWNIA FENICE RZESZÓW</t>
  </si>
  <si>
    <t>FENICE</t>
  </si>
  <si>
    <t>PL-033</t>
  </si>
  <si>
    <t>PL-0033-05</t>
  </si>
  <si>
    <t>ELEKTROCIEPŁOWNIA ELBLĄG</t>
  </si>
  <si>
    <t>ENERGA Kogeneracja</t>
  </si>
  <si>
    <t>PL-034</t>
  </si>
  <si>
    <t>PL-0034-05</t>
  </si>
  <si>
    <t>ELEKTROCIEPŁOWNIA KRAŚNIK</t>
  </si>
  <si>
    <t>Dalkia Kraśnik</t>
  </si>
  <si>
    <t>DALKIA</t>
  </si>
  <si>
    <t>PL-035</t>
  </si>
  <si>
    <t>PL-0035-05</t>
  </si>
  <si>
    <t>ELEKTROCIEPŁOWNIA ŚWIDNIK</t>
  </si>
  <si>
    <t>EC GIGA</t>
  </si>
  <si>
    <t>PL-036</t>
  </si>
  <si>
    <t>PL-0036-05</t>
  </si>
  <si>
    <t>ELEKTROCIEPŁOWNIA GORZÓW</t>
  </si>
  <si>
    <t>PL-037</t>
  </si>
  <si>
    <t>PL-0037-05</t>
  </si>
  <si>
    <t>ELEKTROCIEPŁOWNIA KALISZ</t>
  </si>
  <si>
    <t>EC Kalisz</t>
  </si>
  <si>
    <t>PL-038</t>
  </si>
  <si>
    <t>PL-0038-05</t>
  </si>
  <si>
    <t>ELEKTROCIEPŁOWNIA KRAKÓW</t>
  </si>
  <si>
    <t>EDF Kraków</t>
  </si>
  <si>
    <t>PL-039</t>
  </si>
  <si>
    <t>PL-0039-05</t>
  </si>
  <si>
    <t>ELEKTROCIEPŁOWNIA LUBLIN -WROTKÓW</t>
  </si>
  <si>
    <t>PL-040</t>
  </si>
  <si>
    <t>PL-0040-05</t>
  </si>
  <si>
    <t>ELEKTROCIEPŁOWNIA MARCEL</t>
  </si>
  <si>
    <t>EC Marcel</t>
  </si>
  <si>
    <t>PL-042</t>
  </si>
  <si>
    <t>PL-0042-05</t>
  </si>
  <si>
    <t>ELEKTROCIEPŁOWNIA RZESZÓW</t>
  </si>
  <si>
    <t>PL-043</t>
  </si>
  <si>
    <t>PL-0043-05</t>
  </si>
  <si>
    <t>ELEKTROCIEPŁOWNIA STAROGARD</t>
  </si>
  <si>
    <t>EC Starogard</t>
  </si>
  <si>
    <t>PL-044</t>
  </si>
  <si>
    <t>PL-0044-05</t>
  </si>
  <si>
    <t>ELEKTROCIEPŁOWNIA SZOPIENICE</t>
  </si>
  <si>
    <t>EC Szopienice</t>
  </si>
  <si>
    <t>PL-047</t>
  </si>
  <si>
    <t>PL-0047-05</t>
  </si>
  <si>
    <t>ELEKTROCIEPŁOWNIA TYCHY</t>
  </si>
  <si>
    <t>EC Tychy</t>
  </si>
  <si>
    <t>PL-048</t>
  </si>
  <si>
    <t>PL-0049-05</t>
  </si>
  <si>
    <t>ELEKTROCIEPŁOWNIA ZABRZE</t>
  </si>
  <si>
    <t>EC Zabrze</t>
  </si>
  <si>
    <t>FORTUM</t>
  </si>
  <si>
    <t>PL-049</t>
  </si>
  <si>
    <t>PL-0050-05</t>
  </si>
  <si>
    <t>ELEKTROCIEPŁOWNIA ZDUŃSKA WOLA</t>
  </si>
  <si>
    <t>EC Zduńska Wola</t>
  </si>
  <si>
    <t>SFW</t>
  </si>
  <si>
    <t>PL-050</t>
  </si>
  <si>
    <t>PL-0051-05</t>
  </si>
  <si>
    <t>ELEKTROCIEPŁOWNIA ZIELONA GÓRA</t>
  </si>
  <si>
    <t>EC Zielona Góra</t>
  </si>
  <si>
    <t>PL-051</t>
  </si>
  <si>
    <t>PL-0054-05</t>
  </si>
  <si>
    <t>ELEKTROCIEPŁOWNIA GDAŃSK</t>
  </si>
  <si>
    <t>EDF Wybrzeże</t>
  </si>
  <si>
    <t>PL-052</t>
  </si>
  <si>
    <t>PL-0055-05</t>
  </si>
  <si>
    <t>ELEKTROCIEPŁOWNIA GDYNIA</t>
  </si>
  <si>
    <t>PL-053</t>
  </si>
  <si>
    <t>PL-0057-05</t>
  </si>
  <si>
    <t>ELEKTROCIEPŁOWNIA ZGIERZ EC III</t>
  </si>
  <si>
    <t>PL-054</t>
  </si>
  <si>
    <t>PL-0058-05</t>
  </si>
  <si>
    <t>CIEPŁOWNIA CENTRALNA K-173 OPOLE</t>
  </si>
  <si>
    <t>ECO</t>
  </si>
  <si>
    <t>Grupa ECO</t>
  </si>
  <si>
    <t>PL-055</t>
  </si>
  <si>
    <t>PL-0060-05</t>
  </si>
  <si>
    <t>ELEKTROCIEPŁOWNIA CIESZYN</t>
  </si>
  <si>
    <t>Energetyka Cieszyńska</t>
  </si>
  <si>
    <t>PL-056</t>
  </si>
  <si>
    <t>PL-0061-05</t>
  </si>
  <si>
    <t>ELEKTROCIEPŁOWNIA LUBIN</t>
  </si>
  <si>
    <t>Energetyka Lubin</t>
  </si>
  <si>
    <t>KGHM</t>
  </si>
  <si>
    <t>PL-057</t>
  </si>
  <si>
    <t>PL-0062-05</t>
  </si>
  <si>
    <t>ELEKTROCIEPŁOWNIA POLKOWICE</t>
  </si>
  <si>
    <t>PL-058</t>
  </si>
  <si>
    <t>PL-0063-05</t>
  </si>
  <si>
    <t>ELEKTROCIEPŁOWNIA WŁADYSŁAWOWO</t>
  </si>
  <si>
    <t>ENERGOBALTIC</t>
  </si>
  <si>
    <t>LOTOS</t>
  </si>
  <si>
    <t>PL-059</t>
  </si>
  <si>
    <t>PL-0065-05</t>
  </si>
  <si>
    <t>ELEKTROCIEPŁOWNIA ŚWIEBODZICE</t>
  </si>
  <si>
    <t>FORTUM Power and Heat Polska</t>
  </si>
  <si>
    <t>PL-060</t>
  </si>
  <si>
    <t>PL-0068-05</t>
  </si>
  <si>
    <t>ELEKTROCIEPŁOWNIA CHWAŁOWICE</t>
  </si>
  <si>
    <t>Kompania Węglowa OZEC</t>
  </si>
  <si>
    <t>Kompania Węglowa</t>
  </si>
  <si>
    <t>PL-061</t>
  </si>
  <si>
    <t>PL-0069-05</t>
  </si>
  <si>
    <t>ELEKTROCIEPŁOWNIA MEGATEM EC-LUBLIN</t>
  </si>
  <si>
    <t>EC MEGATEM EC-Lublin</t>
  </si>
  <si>
    <t>MEGATEM</t>
  </si>
  <si>
    <t>PL-062</t>
  </si>
  <si>
    <t>PL-0071-05</t>
  </si>
  <si>
    <t>ELEKTROCIEPŁOWNIA OSTRÓW WIELKOPOLSKI</t>
  </si>
  <si>
    <t>EC Ostrów</t>
  </si>
  <si>
    <t>OZS</t>
  </si>
  <si>
    <t>PL-063</t>
  </si>
  <si>
    <t>PL-0072-05</t>
  </si>
  <si>
    <t>ELEKTROCIEPŁOWNIA KATOWICE</t>
  </si>
  <si>
    <t>PL-065</t>
  </si>
  <si>
    <t>PL-0076-05</t>
  </si>
  <si>
    <t>ELEKTROCIEPŁOWNIA BIELSKO-BIAŁA EC 1</t>
  </si>
  <si>
    <t>PL-066</t>
  </si>
  <si>
    <t>PL-0077-05</t>
  </si>
  <si>
    <t>ELEKTROCIEPŁOWNIA BIELSKO-BIAŁA EC 2</t>
  </si>
  <si>
    <t>PL-067</t>
  </si>
  <si>
    <t>PL-0078-05</t>
  </si>
  <si>
    <t>ELEKTROCIEPŁOWNIA DĘBIEŃSKO</t>
  </si>
  <si>
    <t>MEGAWAT</t>
  </si>
  <si>
    <t>PL-068</t>
  </si>
  <si>
    <t>PL-0079-05</t>
  </si>
  <si>
    <t>ELEKTROCIEPŁOWNIA KNURÓW</t>
  </si>
  <si>
    <t>PL-070</t>
  </si>
  <si>
    <t>PL-0082-05</t>
  </si>
  <si>
    <t>ELEKTROCIEPŁOWNIA CZECHOWICE-DZIEDZICE</t>
  </si>
  <si>
    <t>RCEKOENERGIA</t>
  </si>
  <si>
    <t>PL-072</t>
  </si>
  <si>
    <t>PL-0084-05</t>
  </si>
  <si>
    <t>ELEKTROCIEPŁOWNIA ZOFIÓWKA</t>
  </si>
  <si>
    <t>SEJ EC Zofiówka</t>
  </si>
  <si>
    <t>SEJ</t>
  </si>
  <si>
    <t>PL-074</t>
  </si>
  <si>
    <t>PL-0086-05</t>
  </si>
  <si>
    <t>ELEKTROCIEPŁOWNIA SUSZEC</t>
  </si>
  <si>
    <t>SEJ ZEK EC Pniówek</t>
  </si>
  <si>
    <t>PL-075</t>
  </si>
  <si>
    <t>PL-0087-05</t>
  </si>
  <si>
    <t>ELEKTROCIEPŁOWNIA URSUS</t>
  </si>
  <si>
    <t>EC Ursus</t>
  </si>
  <si>
    <t>PL-076</t>
  </si>
  <si>
    <t>PL-0089-05</t>
  </si>
  <si>
    <t>ELEKTROCIEPŁOWNIA CZĘSTOCHOWA EC 1</t>
  </si>
  <si>
    <t>ELSEN</t>
  </si>
  <si>
    <t>PL-077</t>
  </si>
  <si>
    <t>PL-0090-05</t>
  </si>
  <si>
    <t>ELEKTROCIEPŁOWNIA KOSTUCHNA</t>
  </si>
  <si>
    <t>ZEC Murcki</t>
  </si>
  <si>
    <t>ZEC</t>
  </si>
  <si>
    <t>PL-078</t>
  </si>
  <si>
    <t>PL-0091-05</t>
  </si>
  <si>
    <t>ELEKTROCIEPŁOWNIA WIECZOREK</t>
  </si>
  <si>
    <t>ZEC Wieczorek</t>
  </si>
  <si>
    <t>PL-079</t>
  </si>
  <si>
    <t>PL-0092-05</t>
  </si>
  <si>
    <t>ELEKTROCIEPŁOWNIA SKARŻYSKO-KAMIENNA</t>
  </si>
  <si>
    <t>ZM MESKO</t>
  </si>
  <si>
    <t>MESKO</t>
  </si>
  <si>
    <t>PL-080</t>
  </si>
  <si>
    <t>PL-0094-05</t>
  </si>
  <si>
    <t>ELEKTROCIEPŁOWNIA MIKOŁAJ</t>
  </si>
  <si>
    <t>CARBO-ENERGIA</t>
  </si>
  <si>
    <t>PL-081</t>
  </si>
  <si>
    <t>PL-0095-05</t>
  </si>
  <si>
    <t>ELEKTROCIEPŁOWNIA MIECHOWICE</t>
  </si>
  <si>
    <t>Fortum Bytom</t>
  </si>
  <si>
    <t>PL-082</t>
  </si>
  <si>
    <t>PL-0098-05</t>
  </si>
  <si>
    <t>ELEKTROCIEPŁOWNIA EC II KAROLIN</t>
  </si>
  <si>
    <t>DALKIA Poznań</t>
  </si>
  <si>
    <t>PL-083</t>
  </si>
  <si>
    <t>PL-0100-05</t>
  </si>
  <si>
    <t>Elektrociepłownia Bydgoszcz I</t>
  </si>
  <si>
    <t>PL-084</t>
  </si>
  <si>
    <t>PL-0101-05</t>
  </si>
  <si>
    <t>Elektrociepłownia Bydgoszcz II</t>
  </si>
  <si>
    <t>PL-085</t>
  </si>
  <si>
    <t>PL-0102-05</t>
  </si>
  <si>
    <t>ELEKTROCIEPŁOWNIA EC3 ŁÓDŹ</t>
  </si>
  <si>
    <t>DALKIA Łódź</t>
  </si>
  <si>
    <t>PL-086</t>
  </si>
  <si>
    <t>PL-0103-05</t>
  </si>
  <si>
    <t>ELEKTROCIEPŁOWNIA EC4 ŁÓDŹ</t>
  </si>
  <si>
    <t>PL-087</t>
  </si>
  <si>
    <t>PL-0104-05</t>
  </si>
  <si>
    <t>ELEKTROCIEPŁOWNIA EC2 ŁÓDŹ</t>
  </si>
  <si>
    <t>PL-088</t>
  </si>
  <si>
    <t>PL-0105-05</t>
  </si>
  <si>
    <t>ELEKTROCIEPŁOWNIA CZECHNICA</t>
  </si>
  <si>
    <t>ZEW KOGENERACJA</t>
  </si>
  <si>
    <t>PL-089</t>
  </si>
  <si>
    <t>PL-0106-05</t>
  </si>
  <si>
    <t>ELEKTROCIEPŁOWNIA WROCŁAW</t>
  </si>
  <si>
    <t>PL-090</t>
  </si>
  <si>
    <t>PL-0150-05</t>
  </si>
  <si>
    <t>Elektrociepłownia Jankowice</t>
  </si>
  <si>
    <t>PL-091</t>
  </si>
  <si>
    <t>PL-0214-05</t>
  </si>
  <si>
    <t>ELEKTROCIEPŁOWNIA PIASKÓWKA - TARNÓW</t>
  </si>
  <si>
    <t>MPEC w Tarnowie</t>
  </si>
  <si>
    <t>PL-093</t>
  </si>
  <si>
    <t>PL-0284-05</t>
  </si>
  <si>
    <t>ELEKTROCIEPŁOWNIA WYSZKÓW</t>
  </si>
  <si>
    <t>PEC w Wyszkowie</t>
  </si>
  <si>
    <t>PL-094</t>
  </si>
  <si>
    <t>PL-0287-05</t>
  </si>
  <si>
    <t>ELEKTROCIEPŁOWNIA MIASTO JELENIA GÓRA</t>
  </si>
  <si>
    <t>ECO JELENIA GÓRA</t>
  </si>
  <si>
    <t>PL-095</t>
  </si>
  <si>
    <t>PL-0375-05</t>
  </si>
  <si>
    <t>CIEPŁOWNIA, ELEKTROCIEPŁOWNIA BUDRYK - ORNONTOWICE</t>
  </si>
  <si>
    <t>ZPC Żory</t>
  </si>
  <si>
    <t>PL-096</t>
  </si>
  <si>
    <t>PL-0388-05</t>
  </si>
  <si>
    <t>ELEKTROCIEPŁOWNIA GORLICE</t>
  </si>
  <si>
    <t>EC Gorlice</t>
  </si>
  <si>
    <t>PL-097</t>
  </si>
  <si>
    <t>PL-0389-05</t>
  </si>
  <si>
    <t>ELEKTROCIEPŁOWNIA TRZEBINIA</t>
  </si>
  <si>
    <t>ENERGOMEDIA</t>
  </si>
  <si>
    <t>PKN ORLEN</t>
  </si>
  <si>
    <t>PL-098</t>
  </si>
  <si>
    <t>PL-0390-05</t>
  </si>
  <si>
    <t>ELEKTROCIEPŁOWNIA LOTOS - GDAŃSK</t>
  </si>
  <si>
    <t>PL-099</t>
  </si>
  <si>
    <t>PL-0391-05</t>
  </si>
  <si>
    <t>ELEKTROCIEPŁOWNIA ORLEN - PŁOCK</t>
  </si>
  <si>
    <t>PL-100</t>
  </si>
  <si>
    <t>PL-0394-05</t>
  </si>
  <si>
    <t>ELEKTROCIEPŁOWNIA JEDLICZE</t>
  </si>
  <si>
    <t>RN Jedlicze</t>
  </si>
  <si>
    <t>PL-101</t>
  </si>
  <si>
    <t>PL-0395-05</t>
  </si>
  <si>
    <t>ELEKTROCIEPŁOWNIA ZDZIESZOWICE</t>
  </si>
  <si>
    <t>AMP</t>
  </si>
  <si>
    <t>PL-102</t>
  </si>
  <si>
    <t>PL-0399-05</t>
  </si>
  <si>
    <t>ELEKTROCIEPŁOWNIA ŚREM</t>
  </si>
  <si>
    <t>PEC w Śremie</t>
  </si>
  <si>
    <t>PL-103</t>
  </si>
  <si>
    <t>PL-0401-05</t>
  </si>
  <si>
    <t>ELEKTROCIEPŁOWNIA ARCELORMITTAL - KRAKÓW</t>
  </si>
  <si>
    <t>PL-104</t>
  </si>
  <si>
    <t>PL-0402-05</t>
  </si>
  <si>
    <t>ELEKTROCIEPŁOWNIA ARCELORMITTAL - SOSNOWIEC</t>
  </si>
  <si>
    <t>PL-105</t>
  </si>
  <si>
    <t>PL-0427-05</t>
  </si>
  <si>
    <t>CIEPŁOWNIA - CUKROWNIA ZYGMUNTOWO</t>
  </si>
  <si>
    <t>Pfeifer &amp; Langen Glinojeck</t>
  </si>
  <si>
    <t>Pfeifer &amp; Langen Polska</t>
  </si>
  <si>
    <t>PL-106</t>
  </si>
  <si>
    <t>PL-0432-05</t>
  </si>
  <si>
    <t>ELEKTROCIEPŁOWNIA - CUKROWNIA CIĘŻKOWICE</t>
  </si>
  <si>
    <t>Sudzucker</t>
  </si>
  <si>
    <t>PL-107</t>
  </si>
  <si>
    <t>PL-0433-05</t>
  </si>
  <si>
    <t>ELEKTROCIEPŁOWNIA - CUKROWNIA CHEŁMŻA</t>
  </si>
  <si>
    <t>Nordzucker</t>
  </si>
  <si>
    <t>PL-108</t>
  </si>
  <si>
    <t>PL-0437-05</t>
  </si>
  <si>
    <t>CIEPŁOWNIA - CUKROWNIA STARGARD SZCZECIŃSKI</t>
  </si>
  <si>
    <t>Krajowa Spółka Cukrowa</t>
  </si>
  <si>
    <t>PL-110</t>
  </si>
  <si>
    <t>PL-0439-05</t>
  </si>
  <si>
    <t>ELEKTROCIELOWNIA - CUKROWNIA OPALENICA</t>
  </si>
  <si>
    <t>PL-111</t>
  </si>
  <si>
    <t>PL-0442-05</t>
  </si>
  <si>
    <t>CIEPŁOWNIA - CUKROWNIA ROPCZYCE</t>
  </si>
  <si>
    <t>PL-112</t>
  </si>
  <si>
    <t>PL-0443-05</t>
  </si>
  <si>
    <t>CIEPŁOWNIA - CUKROWNIA STRZELIN</t>
  </si>
  <si>
    <t>PL-113</t>
  </si>
  <si>
    <t>PL-0444-05</t>
  </si>
  <si>
    <t>CIEPŁOWNIA - CUKROWNIA STRZYŻÓW</t>
  </si>
  <si>
    <t>PL-114</t>
  </si>
  <si>
    <t>PL-0445-05</t>
  </si>
  <si>
    <t>CIEPŁOWNIA - CUKROWNIA ŚWIDNICA</t>
  </si>
  <si>
    <t>PL-116</t>
  </si>
  <si>
    <t>PL-0448-05</t>
  </si>
  <si>
    <t>CIEPŁOWNIA - CUKROWNIA DOBRZELIN</t>
  </si>
  <si>
    <t>PL-117</t>
  </si>
  <si>
    <t>PL-0450-05</t>
  </si>
  <si>
    <t>ELEKTROCIEPŁOWNIA - CUKROWNIA KRUSZWICA</t>
  </si>
  <si>
    <t>PL-118</t>
  </si>
  <si>
    <t>PL-0453-05</t>
  </si>
  <si>
    <t>ELEKTROCIEPŁOWNIA I CIEPŁOWNIA - CUKROWNIA MALBORK</t>
  </si>
  <si>
    <t>PL-119</t>
  </si>
  <si>
    <t>PL-0455-05</t>
  </si>
  <si>
    <t>ELEKTROCIEPŁOWNIA - CUKROWNIA NAKŁO N. NOTECIĄ</t>
  </si>
  <si>
    <t>PL-122</t>
  </si>
  <si>
    <t>PL-0461-05</t>
  </si>
  <si>
    <t>ELEKTROCIEPŁOWNIA - CUKROWNIA SIENNICA NADOLNA</t>
  </si>
  <si>
    <t>PL-123</t>
  </si>
  <si>
    <t>PL-0463-05</t>
  </si>
  <si>
    <t>ELEKTROCIEPŁOWNIA - CUKROWNIA WERBKOWICE</t>
  </si>
  <si>
    <t>PL-124</t>
  </si>
  <si>
    <t>PL-0465-05</t>
  </si>
  <si>
    <t>ELEKTROCIEPŁOWNIA - CUKROWNIA GOSTYŃ</t>
  </si>
  <si>
    <t>PL-125</t>
  </si>
  <si>
    <t>PL-0467-05</t>
  </si>
  <si>
    <t>ELEKTROCIEPŁOWNIA - CUKROWNIA MIEJSKA GÓRKA</t>
  </si>
  <si>
    <t>PL-126</t>
  </si>
  <si>
    <t>PL-0468-05</t>
  </si>
  <si>
    <t>ELEKTROCIEPŁOWNIA - CUKROWNIA ŚRODA WIELKOPOLSKA</t>
  </si>
  <si>
    <t>PL-127</t>
  </si>
  <si>
    <t>PL-0469-05</t>
  </si>
  <si>
    <t>ELEKTROCIEPŁOWNIA PRZEMYSŁOWA - WŁOCŁAWEK</t>
  </si>
  <si>
    <t>ZA ANWIL</t>
  </si>
  <si>
    <t>PL-128</t>
  </si>
  <si>
    <t>PL-0471-05</t>
  </si>
  <si>
    <t>ELEKTROCIEPŁOWNIE PRZEMYSŁOWE EC1 i EC2 - TORUŃ</t>
  </si>
  <si>
    <t>Elana-Energetyka</t>
  </si>
  <si>
    <t>PL-129</t>
  </si>
  <si>
    <t>PL-0472-05</t>
  </si>
  <si>
    <t>ELEKTROCIEPŁOWNIA NOWA SARZYNA</t>
  </si>
  <si>
    <t>EC Nowa Sarzyna</t>
  </si>
  <si>
    <t>Kulczyk Investment</t>
  </si>
  <si>
    <t>PL-130</t>
  </si>
  <si>
    <t>PL-0473-05</t>
  </si>
  <si>
    <t>ELEKTROCIEPŁOWNIA PRZEMYSŁOWA OŚWIĘCIM</t>
  </si>
  <si>
    <t>Synthos Dwory</t>
  </si>
  <si>
    <t>PL-131</t>
  </si>
  <si>
    <t>PL-0477-05</t>
  </si>
  <si>
    <t>ELETROCIEPŁOWNIE  EC-1 i EC-2 - BRZEG DOLNY</t>
  </si>
  <si>
    <t>PCC Rokita</t>
  </si>
  <si>
    <t>PL-132</t>
  </si>
  <si>
    <t>PL-0483-05</t>
  </si>
  <si>
    <t>ELEKTROCIEPŁOWNIA Z.A. KĘDZIERZYN</t>
  </si>
  <si>
    <t>ZAK</t>
  </si>
  <si>
    <t>PL-133</t>
  </si>
  <si>
    <t>PL-0484-05</t>
  </si>
  <si>
    <t>ELEKTROCIEPŁOWNIA Z.A. PUŁAWY</t>
  </si>
  <si>
    <t>ZAP</t>
  </si>
  <si>
    <t>PL-134</t>
  </si>
  <si>
    <t>PL-0485-05</t>
  </si>
  <si>
    <t>ELEKTROCIEPŁOWNIA Z.A. TARNÓW-MOŚCICE</t>
  </si>
  <si>
    <t>ZAT</t>
  </si>
  <si>
    <t>PL-135</t>
  </si>
  <si>
    <t>PL-0487-05</t>
  </si>
  <si>
    <t>ELEKTROCIEPŁOWNIA 1 - POLICE</t>
  </si>
  <si>
    <t>POLICE</t>
  </si>
  <si>
    <t>PL-136</t>
  </si>
  <si>
    <t>PL-0488-05</t>
  </si>
  <si>
    <t>ELEKTROCIEPŁOWNIA 2 - POLICE</t>
  </si>
  <si>
    <t>PL-137</t>
  </si>
  <si>
    <t>PL-0491-05</t>
  </si>
  <si>
    <t>ELEKTROCIEPŁOWNIA I CIEPŁOWNIA GAMRAT</t>
  </si>
  <si>
    <t>ZTS GAMRAT</t>
  </si>
  <si>
    <t>ZTS Gamrat</t>
  </si>
  <si>
    <t>PL-138</t>
  </si>
  <si>
    <t>PL-0506-05</t>
  </si>
  <si>
    <t>ELETROCIEPŁOWNIA STEICO</t>
  </si>
  <si>
    <t>STEICO</t>
  </si>
  <si>
    <t>PL-139</t>
  </si>
  <si>
    <t>PL-0529-05</t>
  </si>
  <si>
    <t>ELEKTROCIEPŁOWNIA E-3 GŁOGÓW</t>
  </si>
  <si>
    <t>PL-140</t>
  </si>
  <si>
    <t>PL-0530-05</t>
  </si>
  <si>
    <t>ELEKTROCIEPŁOWNIA E-4 LEGNICA</t>
  </si>
  <si>
    <t>PL-142</t>
  </si>
  <si>
    <t>PL-0902-08</t>
  </si>
  <si>
    <t>ELEKTROCIEPOWNIA EC-2 CERGIA</t>
  </si>
  <si>
    <t>EDF Toruń</t>
  </si>
  <si>
    <t>PL-144</t>
  </si>
  <si>
    <t>PL-0070-05</t>
  </si>
  <si>
    <t>ELEKTROCIEPŁOWNIA GRUDZIĄDZ</t>
  </si>
  <si>
    <t>OPEC Grudziądz</t>
  </si>
  <si>
    <t>PL-145</t>
  </si>
  <si>
    <t>PL-0126-05</t>
  </si>
  <si>
    <t>PGE Elektrociepłownia Kielce Spółka Akcyjna</t>
  </si>
  <si>
    <t>PL-146</t>
  </si>
  <si>
    <t>PL-0254-05</t>
  </si>
  <si>
    <t>Ciepłownia Zakopane</t>
  </si>
  <si>
    <t>PEC Geotermia Podhalańska</t>
  </si>
  <si>
    <t>PL-147</t>
  </si>
  <si>
    <t>PL-0301-05</t>
  </si>
  <si>
    <t>ELETROCIEPŁOWNIA PŁOŃSK</t>
  </si>
  <si>
    <t>PEC w Płońsku</t>
  </si>
  <si>
    <t>PL-148</t>
  </si>
  <si>
    <t>PL-0303-05</t>
  </si>
  <si>
    <t>CIEPŁOWNIA GŁÓWNA - SUWAŁKI</t>
  </si>
  <si>
    <t>PEC w Suwałkach</t>
  </si>
  <si>
    <t>PL-149</t>
  </si>
  <si>
    <t>PL-0335-05</t>
  </si>
  <si>
    <t>CIEPŁOWNIA NOWA DĘBA</t>
  </si>
  <si>
    <t>Energetyka Wisłosan</t>
  </si>
  <si>
    <t>PL-150</t>
  </si>
  <si>
    <t>PL-0470-05</t>
  </si>
  <si>
    <t>CIEPŁOWNIA PRZEMYSŁOWA - JASŁO</t>
  </si>
  <si>
    <t>EVONIK CARBON POLSKA</t>
  </si>
  <si>
    <t>EVONIK CARBON</t>
  </si>
  <si>
    <t>PL-152</t>
  </si>
  <si>
    <t>PL-0602-05</t>
  </si>
  <si>
    <t>ELEKTROCIEPŁOWNIA RADOMSKO</t>
  </si>
  <si>
    <t>PEC w Chrzanowie</t>
  </si>
  <si>
    <t>PL-153</t>
  </si>
  <si>
    <t>PL-0614-05</t>
  </si>
  <si>
    <t>ELEKTROCIEPŁOWNIA FROTEX</t>
  </si>
  <si>
    <t>EC Prudnik</t>
  </si>
  <si>
    <t>PL-154</t>
  </si>
  <si>
    <t>PL-0879-05</t>
  </si>
  <si>
    <t>ELEKTROWNIA MERCURY ENERGIA</t>
  </si>
  <si>
    <t>Mercury Energia</t>
  </si>
  <si>
    <t>PEP</t>
  </si>
  <si>
    <t>PL-155</t>
  </si>
  <si>
    <t>PL-0957-08</t>
  </si>
  <si>
    <t>ELEKTROWNIA PĄTNÓW II</t>
  </si>
  <si>
    <t>PAK Pątnów II</t>
  </si>
  <si>
    <t>PL-156</t>
  </si>
  <si>
    <t>PL-0959-08</t>
  </si>
  <si>
    <t>ELEKTROCIEPŁOWNIA PRZYJAŹŃ</t>
  </si>
  <si>
    <t>Koksownia Przyjaźń</t>
  </si>
  <si>
    <t>PL-157</t>
  </si>
  <si>
    <t>brak</t>
  </si>
  <si>
    <t>ELEKTROCIEPŁOWNIA NOWA SKAWINA</t>
  </si>
  <si>
    <t>PL-158</t>
  </si>
  <si>
    <t>ELEKTROWNIA OSTROŁĘKA C</t>
  </si>
  <si>
    <t>EL Ostrołęka</t>
  </si>
  <si>
    <t>PL-159</t>
  </si>
  <si>
    <t>ELEKTROWNIA PUŁAWY</t>
  </si>
  <si>
    <t>Elektrownia Puławy Sp. Z o.o.</t>
  </si>
  <si>
    <t>PGE - 50%; ZAP - 50%</t>
  </si>
  <si>
    <t>PL-160</t>
  </si>
  <si>
    <t>PL-0001-05</t>
  </si>
  <si>
    <t>Elektrownia Bełchatów</t>
  </si>
  <si>
    <t>PL-161</t>
  </si>
  <si>
    <t>PL-162</t>
  </si>
  <si>
    <t>PL-163</t>
  </si>
  <si>
    <t>PL-164</t>
  </si>
  <si>
    <t>PL-165</t>
  </si>
  <si>
    <t>Elektrownia Płock</t>
  </si>
  <si>
    <t>GDF SUEZ Energia Polska</t>
  </si>
  <si>
    <t>PL-166</t>
  </si>
  <si>
    <t>Elektrownia Łęczna</t>
  </si>
  <si>
    <t>PL-167</t>
  </si>
  <si>
    <t>Elektrownia Włocławek</t>
  </si>
  <si>
    <t>PL-168</t>
  </si>
  <si>
    <t>PL-169</t>
  </si>
  <si>
    <t>Elektrownia Blachownia</t>
  </si>
  <si>
    <t>PL-170</t>
  </si>
  <si>
    <t>Elektrownia Jaworzno III - Elektrownia II</t>
  </si>
  <si>
    <t>PL-171</t>
  </si>
  <si>
    <t>Elektrownia Dolna Odra</t>
  </si>
  <si>
    <t>PL-172</t>
  </si>
  <si>
    <t>Elektrownia Pomorzany</t>
  </si>
  <si>
    <t>PL-173</t>
  </si>
  <si>
    <t>PL-0981-13</t>
  </si>
  <si>
    <t>Elektrownia Północ - Rajkowy k. Pelplina</t>
  </si>
  <si>
    <t>EL Północ</t>
  </si>
  <si>
    <t>PL-174</t>
  </si>
  <si>
    <t>PL-175</t>
  </si>
  <si>
    <t>ELEKTROCIEPŁOWNIA CCGT CHP WROCŁAW</t>
  </si>
  <si>
    <t>PL-176</t>
  </si>
  <si>
    <t>ELEKTROCIEPŁOWNIA CHP CZĘSTOCHOWA</t>
  </si>
  <si>
    <t>PL-177</t>
  </si>
  <si>
    <t>PL-0994-08</t>
  </si>
  <si>
    <t>Elektrociepłownia Stora Enso</t>
  </si>
  <si>
    <t>Stora Enso</t>
  </si>
  <si>
    <t>STORA ENSO</t>
  </si>
  <si>
    <t>PL-178</t>
  </si>
  <si>
    <t>Elektrociepłownia Stalowa Wola S.A.</t>
  </si>
  <si>
    <t>PL-179</t>
  </si>
  <si>
    <t>PL-181</t>
  </si>
  <si>
    <t>PL-0041-05</t>
  </si>
  <si>
    <t>Elektrociepłownia Mielec</t>
  </si>
  <si>
    <t>EC Mielec</t>
  </si>
  <si>
    <t>PL-184</t>
  </si>
  <si>
    <t>PL-185</t>
  </si>
  <si>
    <t>Fortum ZabrzeSA (EC Zabrze SA)</t>
  </si>
  <si>
    <t>PL-186</t>
  </si>
  <si>
    <t>PL-188</t>
  </si>
  <si>
    <t>PL-0080-05</t>
  </si>
  <si>
    <t>Elektrociepłownia gazowa EC-2 SIEDLCE</t>
  </si>
  <si>
    <t>PEC w Siedlcach</t>
  </si>
  <si>
    <t>PL-189</t>
  </si>
  <si>
    <t>PL-0083-05</t>
  </si>
  <si>
    <t>ELEKTROCIEPŁOWNIA MOSZCZENICA</t>
  </si>
  <si>
    <t>SEJ EC Moszczenica</t>
  </si>
  <si>
    <t>PL-190</t>
  </si>
  <si>
    <t>ELEKTROCIEPOŁOWNIA  ZOFIÓWKA</t>
  </si>
  <si>
    <t>PL-191</t>
  </si>
  <si>
    <t>PL-0085-05</t>
  </si>
  <si>
    <t>ELEKTROCIEPŁOWNIA PNIÓWEK</t>
  </si>
  <si>
    <t>PL-192</t>
  </si>
  <si>
    <t>PL-193</t>
  </si>
  <si>
    <t>PL-198</t>
  </si>
  <si>
    <t>Elektrociepłownia EC2 Cergia</t>
  </si>
  <si>
    <t>Nr KPRU</t>
  </si>
  <si>
    <t>Prowadzący instalację 
(nazwa skrócona)</t>
  </si>
  <si>
    <t>NIP beneficjenta</t>
  </si>
  <si>
    <t>Prowadzący instalację</t>
  </si>
  <si>
    <t>Listy wyboru</t>
  </si>
  <si>
    <t>Podmiot zgłaszający zadanie inwestycyjne</t>
  </si>
  <si>
    <t>Podmiot realizyjący zadanie</t>
  </si>
  <si>
    <t>Typ inwestycji</t>
  </si>
  <si>
    <t>TAK</t>
  </si>
  <si>
    <t>instalacja wytwarzająca energię elektryczną</t>
  </si>
  <si>
    <t>NIE</t>
  </si>
  <si>
    <t>gazowy system przesyłowy</t>
  </si>
  <si>
    <t>elektroenergetyczny system przesyłowy</t>
  </si>
  <si>
    <t>proszę wybrać</t>
  </si>
  <si>
    <t>Wskaźniki zgodności dla zadań inwestycyjnych związanych z budową nowych instalacji wytwarzających energię elektryczną.</t>
  </si>
  <si>
    <t>Wskaźniki zgodności dla zadań inwestycyjnych w zakresie sieci przesyłowych i dystrybucyjnych elektroenergetycznych.</t>
  </si>
  <si>
    <t>Wskaźniki zgodności dla zadań w zakresie sieci przesyłowej gazowej</t>
  </si>
  <si>
    <t>Wskaźniki zgodności dla zadań w zakresie sieci ciepłowniczych</t>
  </si>
  <si>
    <t>Forma prawna beneficjenta pomocy - należy wpisać kod odpowiadający formie prawnej beneficjenta pomocy:</t>
  </si>
  <si>
    <t>1.A</t>
  </si>
  <si>
    <t>przedsiębiorstwo państwowe,</t>
  </si>
  <si>
    <t>1.B</t>
  </si>
  <si>
    <t>jednoosobowa spółka Skarbu Państwa,</t>
  </si>
  <si>
    <t>1.C</t>
  </si>
  <si>
    <t>jednoosobowa spółka jednostki samorządu terytorialnego w rozumieniu ustawy z dnia 20 grudnia 1996 r. o gospodarce komunalnej (Dz. U. z 2011 r. Nr 45, poz. 236),</t>
  </si>
  <si>
    <t>1.D</t>
  </si>
  <si>
    <t>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 1)),</t>
  </si>
  <si>
    <t>1.E</t>
  </si>
  <si>
    <t>jednostka sektora finansów publicznych w rozumieniu przepisów ustawy z dnia 27 sierpnia 2009 r. o finansach publicznych (Dz. U. z 2013 r. poz. 885, z późn. zm.2)),</t>
  </si>
  <si>
    <t>2 - beneficjent pomocy nienależący do kategorii określonych kodem od 1.A do 1.E</t>
  </si>
  <si>
    <t>Wielkość beneficjenta pomocy - należy podać odpowiedni kod; wpisując kod, należy brać pod uwagę dane na ostatni dzień roku poprzedzającego rok sprawozdawczy.</t>
  </si>
  <si>
    <t>0 - mikroprzedsiębiorstwo 0,</t>
  </si>
  <si>
    <t>1 - małe przedsiębiorstwo 1,</t>
  </si>
  <si>
    <t>2 - średnie przedsiębiorstwo 2,</t>
  </si>
  <si>
    <t>3 - przedsiębiorstwo nienależące do kategorii określonych kodem od 0 do 2.</t>
  </si>
  <si>
    <t>Grupa kapitałowa
(nazwa skrócona)</t>
  </si>
  <si>
    <t>Nadwyżka kosztów kwalifikowanych poniesionych w poprzednich okresach sprawozdawczych niezbilansowanych z wartością przydzielonych uprawnień do emisji [zł]</t>
  </si>
  <si>
    <t>Liczba uprawnień do emisji niewydanych za lata 2013-2014</t>
  </si>
  <si>
    <t>Numer zadania inwestycyjnego w KPI
(np. PL-$-0100)</t>
  </si>
  <si>
    <t>Rok rozpoczęcia realizacji zadania inwestycyjnego</t>
  </si>
  <si>
    <t>Planowany rok zakończenia realizacji zadania inwestycyjnego</t>
  </si>
  <si>
    <t xml:space="preserve">Imię i nazwisko osoby upoważnionej do działania w imieniu podmiotu </t>
  </si>
  <si>
    <t>Imię i nazwisko osoby wyznaczonej do kontaktu</t>
  </si>
  <si>
    <t>Nazwa zadania inwestycyjnego ujętego w KPI</t>
  </si>
  <si>
    <t>Numer zadania inwestycyjnego ujętego w KPI (np. PL-$-0001)</t>
  </si>
  <si>
    <t>Nazwa prowadzącego instalację lub operatora systemu przesyłowego</t>
  </si>
  <si>
    <t>1. DANE IDENTYFIKACYJNE PODMIOTU REALIZUJĄCEGO ZADANIA INWESTYCYJNE UJĘTE W KPI</t>
  </si>
  <si>
    <t>B. INFORMACJA O WYKORZYSTANIU NADWYŻKI KOSZTÓW INWESTYCYJNYCH PONIESIONYCH W POPRZEDNICH OKRESACH SPRAWOZDAWCZYCH</t>
  </si>
  <si>
    <t>Nazwa podmiotu:</t>
  </si>
  <si>
    <t>Wszystkie zadania inwestycyjne KPI realizowane przez podmiot w okresie sprawozdawczym</t>
  </si>
  <si>
    <t xml:space="preserve">Nazwa podmiotu </t>
  </si>
  <si>
    <t xml:space="preserve">Załącznik nr 4 </t>
  </si>
  <si>
    <t>2. DANE INSTALACJI, W KTÓREJ REALIZOWANE JEST ZADANIE INWESTYCYJNE UJĘTE W KPI, LUB OPERATORA SYSTEMU PRZESYŁOWEGO</t>
  </si>
  <si>
    <t>5. WYKAZ INSTALACJI WYTWARZAJĄCYCH ENERGIĘ ELEKTRYCZNĄ, KTÓRYM ZOSTANĄ WYDANE UPRAWNIENIA DO EMISJI W ZWIĄZKU Z PONIESIENIEM W POPRZEDNICH OKRESACH SPRAWOZDAWCZYCH KOSZTÓW INWESTYCYJNYCH NA REALIZACJĘ DANEGO ZADANIA INWESTYCYJNEGO UJĘTEGO W KPI, WRAZ Z LICZBĄ UPRAWNIEŃ DO EMISJI DLA POSZCZEGÓLNYCH INSTALACJI</t>
  </si>
  <si>
    <t>Lp.</t>
  </si>
  <si>
    <t xml:space="preserve">Różnica sumarycznych kosztów kwalifikowanych i wartości planowanych do przydzielenia uprawnień do emisji [€] </t>
  </si>
  <si>
    <t>Liczba uprawnień do emisji faktycznie planowanych do przydzielenia z możliwego przydziału uprawnień za rok, którego dotyczy sprawozdanie</t>
  </si>
  <si>
    <t xml:space="preserve">Sumaryczne koszty kwalifikowane możliwe do zbilansowania z wartością uprawnień do emisji 
[€] </t>
  </si>
  <si>
    <t xml:space="preserve">Sumaryczne koszty kwalifikowane możliwe do zbilansowania z wartością uprawnień do emisji [€] </t>
  </si>
  <si>
    <t xml:space="preserve">Liczba uprawnień do emisji do wydania w danym roku </t>
  </si>
  <si>
    <t>C. ZBIORCZE ZESTAWIENIE INSTALACJI OTRZYMUJĄCYCH UPRAWNIENIA DO EMISJI</t>
  </si>
  <si>
    <t>4.  KOSZTY KWALIFIKOWANE PONIESIONE W POPRZEDNICH OKRESACH SPRAWOZDAWCZYCH NIEZBILANSOWANE Z WARTOŚCIĄ UPRAWNIEŃ DO EMISJI</t>
  </si>
  <si>
    <t>1) 1 lipca 2015 do 30 czerwca 2016</t>
  </si>
  <si>
    <t>2) 1 lipca 2016 do 30 czerwca 2017</t>
  </si>
  <si>
    <t>3) 1 lipca 2017 do 30 czerwca 2018</t>
  </si>
  <si>
    <t>4) 1 lipca 2018 do 30 czerwca 2019</t>
  </si>
  <si>
    <t>5) 1 lipca 2019 do 30 czerwca 2020</t>
  </si>
  <si>
    <r>
      <t>OKRES SPRAWOZDAWCZY</t>
    </r>
    <r>
      <rPr>
        <vertAlign val="superscript"/>
        <sz val="12"/>
        <color theme="1"/>
        <rFont val="Times New Roman"/>
        <family val="1"/>
        <charset val="238"/>
      </rPr>
      <t>1)</t>
    </r>
  </si>
  <si>
    <r>
      <rPr>
        <vertAlign val="superscript"/>
        <sz val="12"/>
        <color indexed="8"/>
        <rFont val="Times New Roman"/>
        <family val="1"/>
        <charset val="238"/>
      </rPr>
      <t xml:space="preserve">1) </t>
    </r>
    <r>
      <rPr>
        <sz val="12"/>
        <color indexed="8"/>
        <rFont val="Times New Roman"/>
        <family val="1"/>
        <charset val="238"/>
      </rPr>
      <t>Należy wybrać odpowiedni okres sprawozdawczy:</t>
    </r>
  </si>
  <si>
    <t>Liczba uprawnień do emisji niewyda-nych za poprzednie lata okresu rozliczenio-wego (od roku 2015)</t>
  </si>
  <si>
    <t>Podpis osoby upoważnionej do działania 
w imieniu podmiotu realizującego zadanie inwestycyjne</t>
  </si>
  <si>
    <t>E-mail</t>
  </si>
  <si>
    <t>Fax</t>
  </si>
  <si>
    <t>Numer w Krajowym Planie Rozdziału Uprawnień do emisji dwutlenku węgla (KPRU) prowadzącego instalację (np. PL-0001-05 lub „brak”)</t>
  </si>
  <si>
    <r>
      <rPr>
        <vertAlign val="superscript"/>
        <sz val="12"/>
        <color indexed="8"/>
        <rFont val="Times New Roman"/>
        <family val="1"/>
        <charset val="238"/>
      </rPr>
      <t xml:space="preserve">3) </t>
    </r>
    <r>
      <rPr>
        <sz val="12"/>
        <color indexed="8"/>
        <rFont val="Times New Roman"/>
        <family val="1"/>
        <charset val="238"/>
      </rPr>
      <t>Jeżeli przyczyną nieponiesienia kosztów inwestycyjnych jest wstrzymanie realizacji zadania inwestycyjnego, podmiot realizujący to zadanie informuje o przyczynach wstrzymania oraz planowanym terminie wznowienia realizacji zadania inwestycyjnego.</t>
    </r>
  </si>
  <si>
    <r>
      <t>3. UZASADNIENIE I PRZYCZYNY NIEPONIESIENIA KOSZTÓW INWESTYCYJNYCH</t>
    </r>
    <r>
      <rPr>
        <vertAlign val="superscript"/>
        <sz val="12"/>
        <color theme="1"/>
        <rFont val="Times New Roman"/>
        <family val="1"/>
        <charset val="238"/>
      </rPr>
      <t>3)</t>
    </r>
  </si>
  <si>
    <r>
      <t>Nadwyżka kosztów kwalifikowanych poniesionych w poprzednich okresach sprawozdawczych niezbilansowanych z wartością przydzielonych uprawnień do emisji [€]</t>
    </r>
    <r>
      <rPr>
        <vertAlign val="superscript"/>
        <sz val="12"/>
        <color indexed="8"/>
        <rFont val="Times New Roman"/>
        <family val="1"/>
        <charset val="238"/>
      </rPr>
      <t>4)</t>
    </r>
  </si>
  <si>
    <r>
      <t>Numer instalacji</t>
    </r>
    <r>
      <rPr>
        <vertAlign val="superscript"/>
        <sz val="12"/>
        <color indexed="8"/>
        <rFont val="Times New Roman"/>
        <family val="1"/>
        <charset val="238"/>
      </rPr>
      <t>5)</t>
    </r>
  </si>
  <si>
    <r>
      <t>Liczba uprawnień do emisji planowana do przydzielenia za okres, którego dotyczy sprawozda-nie</t>
    </r>
    <r>
      <rPr>
        <vertAlign val="superscript"/>
        <sz val="12"/>
        <color indexed="8"/>
        <rFont val="Times New Roman"/>
        <family val="1"/>
        <charset val="238"/>
      </rPr>
      <t>6)</t>
    </r>
  </si>
  <si>
    <r>
      <t>Aktualna nazwa instalacji otrzymującej uprawnienia do emisji i będącej beneficjentem pomocy</t>
    </r>
    <r>
      <rPr>
        <vertAlign val="superscript"/>
        <sz val="12"/>
        <color indexed="8"/>
        <rFont val="Times New Roman"/>
        <family val="1"/>
        <charset val="238"/>
      </rPr>
      <t>7)</t>
    </r>
  </si>
  <si>
    <r>
      <t>Forma prawna beneficjenta</t>
    </r>
    <r>
      <rPr>
        <vertAlign val="superscript"/>
        <sz val="12"/>
        <color indexed="8"/>
        <rFont val="Times New Roman"/>
        <family val="1"/>
        <charset val="238"/>
      </rPr>
      <t>8)</t>
    </r>
  </si>
  <si>
    <r>
      <t>Wielkość beneficjenta</t>
    </r>
    <r>
      <rPr>
        <vertAlign val="superscript"/>
        <sz val="12"/>
        <color indexed="8"/>
        <rFont val="Times New Roman"/>
        <family val="1"/>
        <charset val="238"/>
      </rPr>
      <t>9)</t>
    </r>
  </si>
  <si>
    <r>
      <t>Identyfika-tor gminy</t>
    </r>
    <r>
      <rPr>
        <vertAlign val="superscript"/>
        <sz val="12"/>
        <color indexed="8"/>
        <rFont val="Times New Roman"/>
        <family val="1"/>
        <charset val="238"/>
      </rPr>
      <t>10)</t>
    </r>
  </si>
  <si>
    <r>
      <t>Klasa PKD</t>
    </r>
    <r>
      <rPr>
        <vertAlign val="superscript"/>
        <sz val="12"/>
        <color indexed="8"/>
        <rFont val="Times New Roman"/>
        <family val="1"/>
        <charset val="238"/>
      </rPr>
      <t>11)</t>
    </r>
  </si>
  <si>
    <r>
      <rPr>
        <vertAlign val="superscript"/>
        <sz val="12"/>
        <color theme="1"/>
        <rFont val="Times New Roman"/>
        <family val="1"/>
        <charset val="238"/>
      </rPr>
      <t>4)</t>
    </r>
    <r>
      <rPr>
        <sz val="12"/>
        <color theme="1"/>
        <rFont val="Times New Roman"/>
        <family val="1"/>
        <charset val="238"/>
      </rPr>
      <t xml:space="preserve"> Należy podać wartość zaokrągloną w dół do jednego eurocenta</t>
    </r>
  </si>
  <si>
    <r>
      <rPr>
        <vertAlign val="superscript"/>
        <sz val="12"/>
        <color theme="1"/>
        <rFont val="Times New Roman"/>
        <family val="1"/>
        <charset val="238"/>
      </rPr>
      <t>6)</t>
    </r>
    <r>
      <rPr>
        <sz val="12"/>
        <color theme="1"/>
        <rFont val="Times New Roman"/>
        <family val="1"/>
        <charset val="238"/>
      </rPr>
      <t xml:space="preserve"> Liczba uprawnień, o której mowa w tabeli nr 1 załącznika do rozporządzenia Rady Ministrów z dnia 8 kwietnia 2014 r. w sprawie wykazu instalacji wytwarzających energię elektryczną, objętych systemem handlu uprawnieniami do emisji gazów cieplarnianych w okresie rozliczeniowym rozpoczynającym się od dnia 1 stycznia 2013 r., wraz z przyznaną im liczbą uprawnień do emisji</t>
    </r>
  </si>
  <si>
    <r>
      <rPr>
        <vertAlign val="superscript"/>
        <sz val="12"/>
        <rFont val="Times New Roman"/>
        <family val="1"/>
        <charset val="238"/>
      </rPr>
      <t>11)</t>
    </r>
    <r>
      <rPr>
        <sz val="12"/>
        <rFont val="Times New Roman"/>
        <family val="1"/>
        <charset val="238"/>
      </rPr>
      <t xml:space="preserve"> Należy podać klasę działalności (4 pierwsze znaki), w związku z którą beneficjent otrzymał pomoc, określoną zgodnie z rozporządzeniem Rady Ministrów z dnia 24 grudnia 2007 r. w sprawie Polskiej Klasyfikacji Działalności (PKD) (Dz. U. poz. 1885, z późn. zm.), oraz dodatkowo skrótowe oznaczenie stosowanej klasyfikacji "/07". Jeżeli brak jest możliwości ustalenia działalności, w związku z którą beneficjent otrzymał pomoc, należy podać klasę PKD tej działalności, która generuje największy przychód.
Przykład:
W przypadku produkcji aluminium oznaczonej według klasyfikacji PKD 2007 należy podać: 24.42/07.
</t>
    </r>
  </si>
  <si>
    <r>
      <t>Koszty kwalifikowane w okresie sprawozdaw-czym wg cen z 2010 r.
[€]</t>
    </r>
    <r>
      <rPr>
        <vertAlign val="superscript"/>
        <sz val="12"/>
        <color indexed="8"/>
        <rFont val="Times New Roman"/>
        <family val="1"/>
        <charset val="238"/>
      </rPr>
      <t xml:space="preserve"> </t>
    </r>
  </si>
  <si>
    <r>
      <t>Liczba uprawnień do emisji do przydzielenia z puli niewydanych uprawnień do emisji
za lata 2013-2014</t>
    </r>
    <r>
      <rPr>
        <vertAlign val="superscript"/>
        <sz val="12"/>
        <color indexed="8"/>
        <rFont val="Times New Roman"/>
        <family val="1"/>
        <charset val="238"/>
      </rPr>
      <t>12)</t>
    </r>
  </si>
  <si>
    <t>Liczba uprawnień do emisji faktycznie planowanych do przydzielenia z możliwego przydziału uprawnień do emisji za rok, którego dotyczy sprawozdanie</t>
  </si>
  <si>
    <r>
      <t>Rodzaj podmiotu realizującego zadanie inwestycyjne ujęte w KPI</t>
    </r>
    <r>
      <rPr>
        <vertAlign val="superscript"/>
        <sz val="12"/>
        <color theme="1"/>
        <rFont val="Times New Roman"/>
        <family val="1"/>
        <charset val="238"/>
      </rPr>
      <t>2)</t>
    </r>
  </si>
  <si>
    <r>
      <rPr>
        <vertAlign val="superscript"/>
        <sz val="12"/>
        <rFont val="Times New Roman"/>
        <family val="1"/>
        <charset val="238"/>
      </rPr>
      <t xml:space="preserve">7)  </t>
    </r>
    <r>
      <rPr>
        <sz val="12"/>
        <rFont val="Times New Roman"/>
        <family val="1"/>
        <charset val="238"/>
      </rPr>
      <t>Należy podać pełną nazwę beneficjenta pomocy, któremu udzielono pomocy w postaci przydzielenia bezpłatnych uprawnień. W przypadku gdy o pomoc wnioskuje oddział danego przedsiębiorcy, należy podać nazwę tego przedsiębiorcy. W konsekwencji informacje wskazane w kolejnych kolumnach powinny również dotyczyć tego przedsiębiorcy.</t>
    </r>
  </si>
  <si>
    <t xml:space="preserve">6. WYKAZ INSTALACJI WYTWARZAJĄCYCH ENERGIĘ ELEKTRYCZNĄ, KTÓRYM ZOSTANĄ WYDANE UPRAWNIENIA DO EMISJI W ZWIĄZKU Z PONIESIENIEM KOSZTÓW INWESTYCYJNYCH PRZEZ PODMIOT REALIZUJĄCY ZADANIE INWESTYCYJNE </t>
  </si>
  <si>
    <t xml:space="preserve">Nadwyżka kosztów kwalifikowanych poniesionych w poprzednich okresach sprawozdaw-
czych niezbilansowa-
nych z wartością przydzielonych uprawnień do emisji 
[€] </t>
  </si>
  <si>
    <t xml:space="preserve">Wartość uprawnień do emisji do przydziele-
nia [€] </t>
  </si>
  <si>
    <t>Liczba uprawnień do emisji do wydania w danym roku, które są bilansowane kosztami zadania realizowane-
go w tej instalacji</t>
  </si>
  <si>
    <t>Numer zadania inwestycyjnego w KPI
(np. PL-$-0100), którego kosztami są bilansowane uprawnienia do emisji</t>
  </si>
  <si>
    <t>Liczba uprawnień do emisji z lat 2013-2014 do wydania na rachunek posiadania operatora w rejestrze Unii</t>
  </si>
  <si>
    <t>Liczba uprawnień do emisji z lat 2015-2020 do wydania na rachunek posiadania operatora w rejestrze Unii</t>
  </si>
  <si>
    <t>Sumarycz-na liczba uprawnień do emisji możliwych do wydania w danym roku</t>
  </si>
  <si>
    <t>Sumarycz-
na liczba uprawnień do emisji do wydania na rachunek posiadania operatora w rejestrze Unii</t>
  </si>
  <si>
    <r>
      <rPr>
        <vertAlign val="superscript"/>
        <sz val="12"/>
        <color theme="1"/>
        <rFont val="Times New Roman"/>
        <family val="1"/>
        <charset val="238"/>
      </rPr>
      <t xml:space="preserve">8)  </t>
    </r>
    <r>
      <rPr>
        <sz val="12"/>
        <color theme="1"/>
        <rFont val="Times New Roman"/>
        <family val="1"/>
        <charset val="238"/>
      </rPr>
      <t xml:space="preserve">Forma prawna beneficjenta pomocy </t>
    </r>
    <r>
      <rPr>
        <sz val="12"/>
        <color theme="1"/>
        <rFont val="Symbol"/>
        <family val="1"/>
        <charset val="2"/>
      </rPr>
      <t>-</t>
    </r>
    <r>
      <rPr>
        <sz val="12"/>
        <color theme="1"/>
        <rFont val="Times New Roman"/>
        <family val="1"/>
        <charset val="238"/>
      </rPr>
      <t xml:space="preserve"> należy wpisać kod odpowiadający formie prawnej beneficjenta pomocy:
1.A - przedsiębiorstwo państwowe,
1.B - jednoosobowa spółka Skarbu Państwa,
1.C - jednoosobowa spółka jednostki samorządu terytorialnego w rozumieniu ustawy z dnia 20 grudnia 1996 r. o gospodarce komunalnej (Dz. U. z 2016 r. poz. 573, z późn. zm.),
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z 2015 r. poz. 184, z późn. zm.),
1.E - jednostka sektora finansów publicznych w rozumieniu przepisów ustawy z dnia 27 sierpnia 2009 r. o finansach publicznych (Dz. U. z 2013 r. poz. 885, z późn. zm.),
2 - beneficjent pomocy nienależący do kategorii określonych kodem od 1.A do 1.E
</t>
    </r>
  </si>
  <si>
    <r>
      <t>Liczba uprawnień do emisji do przydzielenia z puli niewydanych  uprawnień do emisji za poprzednie lata okresu rozliczeniowe-
go (od roku 2015)</t>
    </r>
    <r>
      <rPr>
        <vertAlign val="superscript"/>
        <sz val="12"/>
        <color indexed="8"/>
        <rFont val="Times New Roman"/>
        <family val="1"/>
        <charset val="238"/>
      </rPr>
      <t>12)</t>
    </r>
  </si>
  <si>
    <t xml:space="preserve">Koszty kwalifikowane poniesione w okresie sprawozdaw-
czym [€] </t>
  </si>
  <si>
    <t>Liczba uprawnień do emisji do wydania w danym roku, które są bilansowa-
ne kosztami zadania realizowane-
go w innej instalacji</t>
  </si>
  <si>
    <t xml:space="preserve">Nadwyżka kosztów kwalifikowanych poniesionych w poprzednich okresach sprawozdaw-
czych niezbilansowa-
nych z wartością przydzielonych uprawnień do emisji [€] </t>
  </si>
  <si>
    <t>Numer zadania inwesty-
cyjnego w KPI
(np. PL-$-0001)</t>
  </si>
  <si>
    <r>
      <t>Liczba uprawnień do emisji do przydzielenia z puli niewydanych uprawnień 
za lata 2013-2014</t>
    </r>
    <r>
      <rPr>
        <vertAlign val="superscript"/>
        <sz val="12"/>
        <color indexed="8"/>
        <rFont val="Times New Roman"/>
        <family val="1"/>
        <charset val="238"/>
      </rPr>
      <t>12)</t>
    </r>
  </si>
  <si>
    <r>
      <t>Liczba uprawnień do emisji do przydzielenia z puli niewydanych  uprawnień za poprzednie lata okresu rozliczenio-
wego (od roku 2015)</t>
    </r>
    <r>
      <rPr>
        <vertAlign val="superscript"/>
        <sz val="12"/>
        <color indexed="8"/>
        <rFont val="Times New Roman"/>
        <family val="1"/>
        <charset val="238"/>
      </rPr>
      <t>12)</t>
    </r>
    <r>
      <rPr>
        <sz val="12"/>
        <color indexed="8"/>
        <rFont val="Times New Roman"/>
        <family val="1"/>
        <charset val="238"/>
      </rPr>
      <t xml:space="preserve">
</t>
    </r>
  </si>
  <si>
    <r>
      <rPr>
        <vertAlign val="superscript"/>
        <sz val="12"/>
        <color indexed="8"/>
        <rFont val="Times New Roman"/>
        <family val="1"/>
        <charset val="238"/>
      </rPr>
      <t>2)</t>
    </r>
    <r>
      <rPr>
        <sz val="12"/>
        <color indexed="8"/>
        <rFont val="Times New Roman"/>
        <family val="1"/>
        <charset val="238"/>
      </rPr>
      <t xml:space="preserve"> Zgodnie z katalogiem określonym w art. 31 ust. 1 ustawy z dnia 12 czerwca 2015 r. o systemie handlu uprawnieniami do emisji gazów cieplarnianych (Dz. U. poz. 1223, z późn. zm.)</t>
    </r>
  </si>
  <si>
    <t>Nr zadania inwestycyjnego</t>
  </si>
  <si>
    <t>INFORMACJA O NIEPONIESIENIU W OKRESIE SPRAWOZDAWCZYM
KOSZTÓW INWESTYCYJNYCH</t>
  </si>
  <si>
    <r>
      <rPr>
        <vertAlign val="superscript"/>
        <sz val="12"/>
        <color theme="1"/>
        <rFont val="Times New Roman"/>
        <family val="1"/>
        <charset val="238"/>
      </rPr>
      <t xml:space="preserve">9) </t>
    </r>
    <r>
      <rPr>
        <sz val="12"/>
        <color theme="1"/>
        <rFont val="Times New Roman"/>
        <family val="1"/>
        <charset val="238"/>
      </rPr>
      <t xml:space="preserve">Wielkość podmiotu należy wpisać zgodnie z definicją zawartą w załączniku I rozporządzenia Komisji (UE) nr 651/2014 z dnia 17 czerwca 2014 r. uznającego niektóre rodzaje pomocy za zgodne z rynkiem wewnętrznym w zastosowaniu art. 107 i 108 Traktatu (Dz. Urz. UE L 187 z 26.06.2014, str. 1, z późn. zm.).
</t>
    </r>
    <r>
      <rPr>
        <b/>
        <sz val="12"/>
        <color theme="1"/>
        <rFont val="Times New Roman"/>
        <family val="1"/>
        <charset val="238"/>
      </rPr>
      <t>Pułap zatrudnienia oraz pułapy finansowe określające kategorię przedsiębiorstwa</t>
    </r>
    <r>
      <rPr>
        <sz val="12"/>
        <color theme="1"/>
        <rFont val="Times New Roman"/>
        <family val="1"/>
        <charset val="238"/>
      </rPr>
      <t xml:space="preserve">
1. Do kategorii mikroprzedsiębiorstw oraz małych i średnich przedsiębiorstw („MŚP”) należą przedsiębiorstwa, które zatrudniają mniej niż 250 pacowników, i których roczny obrót nie przekracza 50 milionów EUR lub roczna suma bilansowa nie przekracza 43 milionów EUR.
2. W kategorii MŚP małe przedsiębiorstwo definiuje się jako przedsiębiorstwo zatrudniające mniej niż 50 pracowników i którego roczny obrót lub roczna suma bilansowa nie przekracza 10 milionów EUR.
3. W kategorii MŚP mikroprzedsiębiorstwo definiuje się jako przedsiębiorstwo zatrudniające mniej niż 10 pracowników i którego roczny obrót lub roczna suma bilansowa nie przekracza 2 milionów EUR.
Wielkość beneficjenta pomocy </t>
    </r>
    <r>
      <rPr>
        <sz val="12"/>
        <color theme="1"/>
        <rFont val="Symbol"/>
        <family val="1"/>
        <charset val="2"/>
      </rPr>
      <t>-</t>
    </r>
    <r>
      <rPr>
        <sz val="12"/>
        <color theme="1"/>
        <rFont val="Times New Roman"/>
        <family val="1"/>
        <charset val="238"/>
      </rPr>
      <t xml:space="preserve"> należy podać odpowiedni kod; wpisując kod, należy brać pod uwagę dane na ostatni dzień roku poprzedzającego rok sprawozdawczy.
0 - mikroprzedsiębiorstwo,
1 - małe przedsiębiorstwo,
2 - średnie przedsiębiorstwo,
3 - przedsiębiorstwo nienależące do kategorii określonych kodem od 0 do 2.
</t>
    </r>
  </si>
  <si>
    <r>
      <rPr>
        <vertAlign val="superscript"/>
        <sz val="12"/>
        <rFont val="Times New Roman"/>
        <family val="1"/>
        <charset val="238"/>
      </rPr>
      <t>10)</t>
    </r>
    <r>
      <rPr>
        <sz val="12"/>
        <rFont val="Times New Roman"/>
        <family val="1"/>
        <charset val="238"/>
      </rPr>
      <t xml:space="preserve"> Należy podać pełne, siedmiocyfrowe oznaczenie gminy, na obszarze której beneficjent pomocy ma siedzibę lub miejsce zamieszkania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38"/>
      </rPr>
      <t xml:space="preserve"> zgodnie z rozporządzeniem Rady Ministrów z dnia 15 grudnia 1998 r. w sprawie szczegółowych zasad prowadzenia, stosowania i udostępniania krajowego rejestru urzędowego podziału terytorialnego kraju oraz związanych z tym obowiązków organów administracji rządowej i jednostek samorządu terytorialnego (Dz. U. poz. 1031, z późn. zm.). W przypadku gdy pomoc udzielana jest beneficjentowi pomocy mającemu siedzibę lub miejsce zamieszkania za granicą, należy wpisać identyfikator gminy, na obszarze której prowadzi działalność, w związku z którą otrzymał pomoc. Identyfikatory terytorialne gmin dostępne są na stronie internetowej Głównego Urzędu Statystycznego.
Przykład:
Jeżeli przedsiębiorstwo znajduje się w województwie dolnośląskim, powiecie bolesławieckim, gminie Bolesławiec, należy wpisać numer 0201011.</t>
    </r>
  </si>
  <si>
    <r>
      <rPr>
        <vertAlign val="superscript"/>
        <sz val="12"/>
        <rFont val="Times New Roman"/>
        <family val="1"/>
        <charset val="238"/>
      </rPr>
      <t xml:space="preserve">12) </t>
    </r>
    <r>
      <rPr>
        <sz val="12"/>
        <rFont val="Times New Roman"/>
        <family val="1"/>
        <charset val="238"/>
      </rPr>
      <t>Prognozowane ceny uprawnień do emisji 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w trzecim okresie rozliczeniowym w cenach EUR 2008 przedstawione w Komunikacie Komisji - Wytyczne w zakresie nieobowiązkowego stosowania art. 10c dyrektywy 2003/87/WE (nr 2011/C 99/03) (Dz. Urz. UE C 99 z 31.03.2011, str. 9) zostały zweryfikowane o wskaźnik HIPC za lata 2009 oraz 2010, umożliwiając wykorzystanie szacowanej ceny uprawnień do emisji w EUR 2010. Tym samym, wartość uprawnień przyjęta w obliczeniach wyniosła odpowiednio EUR 14,78 dla okresu 2013-2014 oraz EUR 20,38 w okresie 2015-2020.</t>
    </r>
  </si>
  <si>
    <r>
      <rPr>
        <vertAlign val="superscript"/>
        <sz val="12"/>
        <color theme="1"/>
        <rFont val="Times New Roman"/>
        <family val="1"/>
        <charset val="238"/>
      </rPr>
      <t>5)</t>
    </r>
    <r>
      <rPr>
        <sz val="12"/>
        <color theme="1"/>
        <rFont val="Times New Roman"/>
        <family val="1"/>
        <charset val="238"/>
      </rPr>
      <t xml:space="preserve"> Numer instalacji, o którym mowa w rozporządzeniu Rady Ministrów z dnia 8 kwietnia 2014 r. w sprawie wykazu instalacji wytwarzających energię elektryczną, objętych systemem handlu uprawnieniami do emisji gazów cieplarnianych w okresie rozliczeniowym rozpoczynającym się od dnia 1 stycznia 2013 r., wraz z przyznaną im liczbą uprawnień do emisji (Dz. U. z 2016 r. poz. 1503)</t>
    </r>
  </si>
  <si>
    <r>
      <t>PL-$-</t>
    </r>
    <r>
      <rPr>
        <sz val="12"/>
        <color rgb="FFFF0000"/>
        <rFont val="Times New Roman"/>
        <family val="1"/>
        <charset val="238"/>
      </rPr>
      <t>xxxx</t>
    </r>
  </si>
  <si>
    <r>
      <t>PL-</t>
    </r>
    <r>
      <rPr>
        <sz val="12"/>
        <color rgb="FFFF0000"/>
        <rFont val="Times New Roman"/>
        <family val="1"/>
        <charset val="238"/>
      </rPr>
      <t>xxxx-xx</t>
    </r>
  </si>
  <si>
    <r>
      <rPr>
        <b/>
        <sz val="12"/>
        <color indexed="8"/>
        <rFont val="Times New Roman"/>
        <family val="1"/>
        <charset val="238"/>
      </rPr>
      <t>Wskaźniki zgodności dla zadań inwestycyjnych związanych z modernizacją istniejących instalacji wytwarzających energię elektryczną w tym związanych z modernizacją pojedynczych urządzeń</t>
    </r>
    <r>
      <rPr>
        <sz val="12"/>
        <color indexed="8"/>
        <rFont val="Times New Roman"/>
        <family val="1"/>
        <charset val="238"/>
      </rPr>
      <t xml:space="preserve">  </t>
    </r>
    <r>
      <rPr>
        <b/>
        <sz val="12"/>
        <color indexed="8"/>
        <rFont val="Times New Roman"/>
        <family val="1"/>
        <charset val="238"/>
      </rPr>
      <t>lub wymianą tych urządzeń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</si>
</sst>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€-1]"/>
    <numFmt numFmtId="165" formatCode="#,##0.00\ &quot;zł&quot;"/>
    <numFmt numFmtId="166" formatCode="0.00000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Garamond"/>
      <family val="1"/>
      <charset val="238"/>
    </font>
    <font>
      <b/>
      <sz val="11"/>
      <color indexed="8"/>
      <name val="Garamond"/>
      <family val="1"/>
      <charset val="238"/>
    </font>
    <font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1"/>
      <color indexed="8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3" tint="-0.24997711111789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sz val="12"/>
      <color theme="1"/>
      <name val="Symbol"/>
      <family val="1"/>
      <charset val="2"/>
    </font>
    <font>
      <sz val="12"/>
      <name val="Symbol"/>
      <family val="1"/>
      <charset val="2"/>
    </font>
    <font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FD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246">
    <xf numFmtId="0" fontId="0" fillId="0" borderId="0" xfId="0"/>
    <xf numFmtId="0" fontId="14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4" fillId="0" borderId="0" xfId="0" applyFont="1"/>
    <xf numFmtId="1" fontId="10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7" fillId="6" borderId="0" xfId="3" applyFont="1" applyFill="1" applyAlignment="1">
      <alignment vertical="center"/>
    </xf>
    <xf numFmtId="0" fontId="17" fillId="0" borderId="0" xfId="0" applyFont="1"/>
    <xf numFmtId="0" fontId="16" fillId="0" borderId="0" xfId="0" applyFont="1"/>
    <xf numFmtId="0" fontId="17" fillId="0" borderId="0" xfId="0" applyFont="1" applyBorder="1"/>
    <xf numFmtId="0" fontId="17" fillId="0" borderId="0" xfId="3" applyFont="1"/>
    <xf numFmtId="0" fontId="19" fillId="0" borderId="0" xfId="2" applyFont="1" applyBorder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17" fillId="0" borderId="0" xfId="3" applyFont="1" applyBorder="1" applyAlignment="1">
      <alignment horizontal="center" vertical="center"/>
    </xf>
    <xf numFmtId="0" fontId="20" fillId="0" borderId="0" xfId="3" applyFont="1" applyAlignment="1">
      <alignment horizontal="left"/>
    </xf>
    <xf numFmtId="0" fontId="17" fillId="0" borderId="0" xfId="3" applyFont="1" applyAlignment="1">
      <alignment horizontal="center" wrapText="1"/>
    </xf>
    <xf numFmtId="0" fontId="16" fillId="0" borderId="0" xfId="3" applyFont="1" applyAlignment="1">
      <alignment vertical="center" wrapText="1"/>
    </xf>
    <xf numFmtId="0" fontId="16" fillId="0" borderId="2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 wrapText="1"/>
    </xf>
    <xf numFmtId="0" fontId="17" fillId="0" borderId="0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0" xfId="6" applyFont="1" applyAlignment="1">
      <alignment vertical="center" wrapText="1"/>
    </xf>
    <xf numFmtId="0" fontId="17" fillId="0" borderId="0" xfId="3" applyFont="1" applyFill="1" applyBorder="1" applyAlignment="1">
      <alignment horizontal="center" vertical="center"/>
    </xf>
    <xf numFmtId="0" fontId="16" fillId="6" borderId="0" xfId="3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7" fillId="0" borderId="0" xfId="6" applyFont="1" applyAlignment="1">
      <alignment vertical="center"/>
    </xf>
    <xf numFmtId="0" fontId="17" fillId="0" borderId="0" xfId="6" applyFont="1" applyFill="1" applyBorder="1" applyAlignment="1">
      <alignment vertical="center"/>
    </xf>
    <xf numFmtId="0" fontId="16" fillId="0" borderId="0" xfId="6" applyFont="1"/>
    <xf numFmtId="0" fontId="17" fillId="0" borderId="0" xfId="6" applyFont="1" applyAlignment="1">
      <alignment horizontal="left" vertical="center"/>
    </xf>
    <xf numFmtId="0" fontId="17" fillId="6" borderId="0" xfId="3" applyFont="1" applyFill="1" applyBorder="1" applyAlignment="1">
      <alignment vertical="center"/>
    </xf>
    <xf numFmtId="0" fontId="17" fillId="0" borderId="0" xfId="6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3" applyFont="1" applyFill="1" applyBorder="1" applyAlignment="1">
      <alignment horizontal="left" vertical="center"/>
    </xf>
    <xf numFmtId="0" fontId="17" fillId="6" borderId="0" xfId="3" applyFont="1" applyFill="1" applyBorder="1" applyAlignment="1">
      <alignment horizontal="center" vertical="center"/>
    </xf>
    <xf numFmtId="0" fontId="16" fillId="0" borderId="0" xfId="3" applyFont="1"/>
    <xf numFmtId="0" fontId="17" fillId="0" borderId="0" xfId="3" applyFont="1" applyBorder="1" applyAlignment="1">
      <alignment horizontal="center"/>
    </xf>
    <xf numFmtId="0" fontId="21" fillId="0" borderId="0" xfId="0" applyFont="1"/>
    <xf numFmtId="49" fontId="17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3" fontId="24" fillId="3" borderId="3" xfId="0" applyNumberFormat="1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justify"/>
    </xf>
    <xf numFmtId="0" fontId="16" fillId="0" borderId="0" xfId="0" applyFont="1" applyAlignment="1">
      <alignment vertical="center"/>
    </xf>
    <xf numFmtId="0" fontId="21" fillId="3" borderId="3" xfId="5" applyFont="1" applyFill="1" applyBorder="1" applyAlignment="1">
      <alignment horizontal="center" vertical="center" wrapText="1"/>
    </xf>
    <xf numFmtId="164" fontId="24" fillId="3" borderId="19" xfId="0" applyNumberFormat="1" applyFont="1" applyFill="1" applyBorder="1" applyAlignment="1">
      <alignment vertical="center"/>
    </xf>
    <xf numFmtId="3" fontId="24" fillId="3" borderId="19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wrapText="1"/>
    </xf>
    <xf numFmtId="0" fontId="17" fillId="0" borderId="0" xfId="0" applyFont="1" applyFill="1" applyBorder="1"/>
    <xf numFmtId="3" fontId="24" fillId="3" borderId="21" xfId="0" applyNumberFormat="1" applyFont="1" applyFill="1" applyBorder="1" applyAlignment="1">
      <alignment vertical="center"/>
    </xf>
    <xf numFmtId="164" fontId="24" fillId="3" borderId="20" xfId="0" applyNumberFormat="1" applyFont="1" applyFill="1" applyBorder="1" applyAlignment="1">
      <alignment vertical="center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/>
    <xf numFmtId="0" fontId="21" fillId="3" borderId="3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3" fontId="24" fillId="4" borderId="3" xfId="0" applyNumberFormat="1" applyFont="1" applyFill="1" applyBorder="1" applyAlignment="1">
      <alignment horizontal="right" vertical="center" wrapText="1"/>
    </xf>
    <xf numFmtId="3" fontId="24" fillId="4" borderId="0" xfId="0" applyNumberFormat="1" applyFont="1" applyFill="1" applyBorder="1" applyAlignment="1">
      <alignment horizontal="right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38" xfId="6" applyNumberFormat="1" applyFont="1" applyFill="1" applyBorder="1" applyAlignment="1">
      <alignment horizontal="center" vertical="center" wrapText="1"/>
    </xf>
    <xf numFmtId="0" fontId="21" fillId="3" borderId="39" xfId="0" applyNumberFormat="1" applyFont="1" applyFill="1" applyBorder="1" applyAlignment="1">
      <alignment horizontal="center" vertical="center" wrapText="1"/>
    </xf>
    <xf numFmtId="0" fontId="21" fillId="3" borderId="39" xfId="6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center" vertical="center" wrapText="1"/>
    </xf>
    <xf numFmtId="165" fontId="21" fillId="3" borderId="40" xfId="0" applyNumberFormat="1" applyFont="1" applyFill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17" fillId="0" borderId="0" xfId="6" applyFont="1" applyAlignment="1">
      <alignment horizontal="center" wrapText="1"/>
    </xf>
    <xf numFmtId="0" fontId="29" fillId="0" borderId="0" xfId="0" applyFont="1" applyBorder="1"/>
    <xf numFmtId="0" fontId="16" fillId="0" borderId="0" xfId="0" applyFont="1" applyAlignment="1">
      <alignment horizontal="right"/>
    </xf>
    <xf numFmtId="49" fontId="23" fillId="0" borderId="0" xfId="3" applyNumberFormat="1" applyFont="1" applyAlignment="1">
      <alignment vertical="center"/>
    </xf>
    <xf numFmtId="0" fontId="17" fillId="0" borderId="0" xfId="3" applyFont="1" applyFill="1" applyBorder="1" applyAlignment="1">
      <alignment vertical="center" wrapText="1"/>
    </xf>
    <xf numFmtId="49" fontId="17" fillId="0" borderId="0" xfId="3" applyNumberFormat="1" applyFont="1" applyFill="1" applyBorder="1" applyAlignment="1">
      <alignment vertical="center" wrapText="1"/>
    </xf>
    <xf numFmtId="49" fontId="17" fillId="0" borderId="0" xfId="3" applyNumberFormat="1" applyFont="1" applyAlignment="1">
      <alignment vertical="center"/>
    </xf>
    <xf numFmtId="0" fontId="16" fillId="0" borderId="0" xfId="3" applyFont="1" applyFill="1" applyBorder="1" applyAlignment="1">
      <alignment vertical="center"/>
    </xf>
    <xf numFmtId="49" fontId="17" fillId="0" borderId="0" xfId="0" applyNumberFormat="1" applyFont="1"/>
    <xf numFmtId="49" fontId="21" fillId="0" borderId="0" xfId="3" applyNumberFormat="1" applyFont="1" applyFill="1" applyBorder="1" applyAlignment="1">
      <alignment vertical="center"/>
    </xf>
    <xf numFmtId="49" fontId="24" fillId="0" borderId="0" xfId="3" applyNumberFormat="1" applyFont="1" applyFill="1" applyBorder="1" applyAlignment="1">
      <alignment vertical="center"/>
    </xf>
    <xf numFmtId="0" fontId="17" fillId="0" borderId="0" xfId="0" quotePrefix="1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NumberFormat="1" applyFont="1"/>
    <xf numFmtId="164" fontId="24" fillId="3" borderId="41" xfId="0" applyNumberFormat="1" applyFont="1" applyFill="1" applyBorder="1" applyAlignment="1">
      <alignment vertical="center"/>
    </xf>
    <xf numFmtId="0" fontId="0" fillId="0" borderId="0" xfId="0" applyBorder="1"/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49" fontId="17" fillId="0" borderId="0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3" fillId="0" borderId="0" xfId="0" applyFont="1" applyFill="1"/>
    <xf numFmtId="0" fontId="17" fillId="0" borderId="0" xfId="0" applyFont="1" applyFill="1"/>
    <xf numFmtId="0" fontId="32" fillId="0" borderId="0" xfId="0" applyFont="1"/>
    <xf numFmtId="0" fontId="23" fillId="9" borderId="3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3" fontId="23" fillId="9" borderId="3" xfId="0" applyNumberFormat="1" applyFont="1" applyFill="1" applyBorder="1" applyAlignment="1">
      <alignment horizontal="right" vertical="center"/>
    </xf>
    <xf numFmtId="164" fontId="21" fillId="9" borderId="3" xfId="0" applyNumberFormat="1" applyFont="1" applyFill="1" applyBorder="1" applyAlignment="1">
      <alignment vertical="center"/>
    </xf>
    <xf numFmtId="3" fontId="21" fillId="9" borderId="3" xfId="0" applyNumberFormat="1" applyFont="1" applyFill="1" applyBorder="1" applyAlignment="1">
      <alignment horizontal="right" vertical="center"/>
    </xf>
    <xf numFmtId="164" fontId="23" fillId="9" borderId="3" xfId="0" applyNumberFormat="1" applyFont="1" applyFill="1" applyBorder="1" applyAlignment="1">
      <alignment vertical="center"/>
    </xf>
    <xf numFmtId="164" fontId="23" fillId="9" borderId="4" xfId="0" applyNumberFormat="1" applyFont="1" applyFill="1" applyBorder="1" applyAlignment="1">
      <alignment vertical="center"/>
    </xf>
    <xf numFmtId="164" fontId="23" fillId="9" borderId="30" xfId="0" applyNumberFormat="1" applyFont="1" applyFill="1" applyBorder="1" applyAlignment="1">
      <alignment vertical="center"/>
    </xf>
    <xf numFmtId="164" fontId="23" fillId="9" borderId="33" xfId="0" applyNumberFormat="1" applyFont="1" applyFill="1" applyBorder="1" applyAlignment="1">
      <alignment vertical="center"/>
    </xf>
    <xf numFmtId="166" fontId="17" fillId="0" borderId="0" xfId="0" applyNumberFormat="1" applyFont="1"/>
    <xf numFmtId="0" fontId="21" fillId="0" borderId="0" xfId="0" applyFont="1" applyAlignment="1">
      <alignment horizontal="left" wrapText="1"/>
    </xf>
    <xf numFmtId="0" fontId="19" fillId="0" borderId="0" xfId="2" applyFont="1" applyBorder="1" applyAlignment="1">
      <alignment horizontal="center" vertical="center" wrapText="1"/>
    </xf>
    <xf numFmtId="0" fontId="17" fillId="5" borderId="3" xfId="3" applyFont="1" applyFill="1" applyBorder="1" applyAlignment="1">
      <alignment horizontal="left" vertical="center" wrapText="1"/>
    </xf>
    <xf numFmtId="0" fontId="17" fillId="5" borderId="3" xfId="3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7" fillId="5" borderId="8" xfId="0" applyFont="1" applyFill="1" applyBorder="1"/>
    <xf numFmtId="0" fontId="17" fillId="0" borderId="0" xfId="6" applyFont="1" applyAlignment="1">
      <alignment horizontal="justify" wrapText="1"/>
    </xf>
    <xf numFmtId="0" fontId="16" fillId="7" borderId="3" xfId="6" applyFont="1" applyFill="1" applyBorder="1" applyAlignment="1">
      <alignment horizontal="center" wrapText="1"/>
    </xf>
    <xf numFmtId="0" fontId="16" fillId="5" borderId="8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 wrapText="1"/>
    </xf>
    <xf numFmtId="0" fontId="17" fillId="5" borderId="7" xfId="3" applyFont="1" applyFill="1" applyBorder="1" applyAlignment="1">
      <alignment horizontal="center" vertical="center" wrapText="1"/>
    </xf>
    <xf numFmtId="0" fontId="17" fillId="5" borderId="8" xfId="3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justify" vertical="top" wrapText="1"/>
    </xf>
    <xf numFmtId="0" fontId="17" fillId="6" borderId="0" xfId="3" applyFont="1" applyFill="1" applyAlignment="1">
      <alignment horizontal="left" vertical="center" wrapText="1"/>
    </xf>
    <xf numFmtId="0" fontId="17" fillId="6" borderId="0" xfId="3" applyFont="1" applyFill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164" fontId="21" fillId="9" borderId="1" xfId="0" applyNumberFormat="1" applyFont="1" applyFill="1" applyBorder="1" applyAlignment="1">
      <alignment horizontal="right" vertical="center"/>
    </xf>
    <xf numFmtId="164" fontId="21" fillId="9" borderId="8" xfId="0" applyNumberFormat="1" applyFont="1" applyFill="1" applyBorder="1" applyAlignment="1">
      <alignment horizontal="right" vertical="center"/>
    </xf>
    <xf numFmtId="165" fontId="21" fillId="8" borderId="1" xfId="0" applyNumberFormat="1" applyFont="1" applyFill="1" applyBorder="1" applyAlignment="1">
      <alignment horizontal="right" vertical="center"/>
    </xf>
    <xf numFmtId="165" fontId="21" fillId="8" borderId="8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9" fillId="0" borderId="0" xfId="2" applyFont="1" applyBorder="1" applyAlignment="1">
      <alignment horizontal="left" vertical="center" wrapText="1"/>
    </xf>
    <xf numFmtId="0" fontId="17" fillId="0" borderId="0" xfId="0" applyNumberFormat="1" applyFont="1" applyAlignment="1">
      <alignment horizontal="justify" vertical="top" wrapText="1"/>
    </xf>
    <xf numFmtId="0" fontId="21" fillId="3" borderId="1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3" xfId="6" applyFont="1" applyFill="1" applyBorder="1" applyAlignment="1">
      <alignment horizontal="center" vertical="center" wrapText="1"/>
    </xf>
    <xf numFmtId="0" fontId="17" fillId="6" borderId="0" xfId="6" applyFont="1" applyFill="1" applyAlignment="1">
      <alignment horizontal="justify" vertical="top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21" fillId="3" borderId="14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3" fontId="24" fillId="3" borderId="21" xfId="0" applyNumberFormat="1" applyFont="1" applyFill="1" applyBorder="1" applyAlignment="1">
      <alignment horizontal="center" vertical="center"/>
    </xf>
    <xf numFmtId="3" fontId="24" fillId="3" borderId="17" xfId="0" applyNumberFormat="1" applyFont="1" applyFill="1" applyBorder="1" applyAlignment="1">
      <alignment horizontal="center" vertical="center"/>
    </xf>
    <xf numFmtId="3" fontId="24" fillId="3" borderId="2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justify" vertical="top" wrapText="1"/>
    </xf>
    <xf numFmtId="0" fontId="23" fillId="0" borderId="0" xfId="0" applyFont="1" applyAlignment="1">
      <alignment horizontal="justify" vertical="top" wrapText="1"/>
    </xf>
    <xf numFmtId="0" fontId="21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3" fontId="23" fillId="5" borderId="3" xfId="0" applyNumberFormat="1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3" fontId="21" fillId="5" borderId="1" xfId="0" applyNumberFormat="1" applyFont="1" applyFill="1" applyBorder="1" applyAlignment="1">
      <alignment horizontal="center" vertical="center"/>
    </xf>
    <xf numFmtId="3" fontId="21" fillId="5" borderId="8" xfId="0" applyNumberFormat="1" applyFont="1" applyFill="1" applyBorder="1" applyAlignment="1">
      <alignment horizontal="center" vertical="center"/>
    </xf>
    <xf numFmtId="3" fontId="21" fillId="5" borderId="3" xfId="0" applyNumberFormat="1" applyFont="1" applyFill="1" applyBorder="1" applyAlignment="1">
      <alignment horizontal="center" vertical="center"/>
    </xf>
    <xf numFmtId="0" fontId="23" fillId="0" borderId="0" xfId="0" applyNumberFormat="1" applyFont="1" applyAlignment="1">
      <alignment horizontal="justify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164" fontId="21" fillId="5" borderId="3" xfId="0" applyNumberFormat="1" applyFont="1" applyFill="1" applyBorder="1" applyAlignment="1">
      <alignment vertical="center"/>
    </xf>
    <xf numFmtId="0" fontId="21" fillId="5" borderId="3" xfId="0" applyFont="1" applyFill="1" applyBorder="1" applyAlignment="1">
      <alignment vertical="center"/>
    </xf>
    <xf numFmtId="0" fontId="21" fillId="5" borderId="3" xfId="0" applyFont="1" applyFill="1" applyBorder="1" applyAlignment="1">
      <alignment vertical="center" wrapText="1"/>
    </xf>
    <xf numFmtId="49" fontId="21" fillId="5" borderId="3" xfId="0" applyNumberFormat="1" applyFont="1" applyFill="1" applyBorder="1" applyAlignment="1">
      <alignment vertical="center" wrapText="1"/>
    </xf>
    <xf numFmtId="0" fontId="21" fillId="5" borderId="3" xfId="0" applyFont="1" applyFill="1" applyBorder="1"/>
    <xf numFmtId="0" fontId="21" fillId="5" borderId="32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1" fillId="5" borderId="30" xfId="0" applyFont="1" applyFill="1" applyBorder="1"/>
    <xf numFmtId="3" fontId="21" fillId="5" borderId="3" xfId="0" applyNumberFormat="1" applyFont="1" applyFill="1" applyBorder="1" applyAlignment="1">
      <alignment horizontal="right" vertical="center"/>
    </xf>
    <xf numFmtId="3" fontId="21" fillId="5" borderId="3" xfId="0" applyNumberFormat="1" applyFont="1" applyFill="1" applyBorder="1" applyAlignment="1">
      <alignment vertical="center"/>
    </xf>
    <xf numFmtId="0" fontId="21" fillId="5" borderId="4" xfId="0" applyFont="1" applyFill="1" applyBorder="1" applyAlignment="1">
      <alignment horizontal="center" vertical="center" wrapText="1"/>
    </xf>
    <xf numFmtId="4" fontId="21" fillId="5" borderId="4" xfId="0" applyNumberFormat="1" applyFont="1" applyFill="1" applyBorder="1"/>
    <xf numFmtId="4" fontId="21" fillId="5" borderId="33" xfId="0" applyNumberFormat="1" applyFont="1" applyFill="1" applyBorder="1"/>
    <xf numFmtId="0" fontId="21" fillId="5" borderId="36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vertical="center" wrapText="1"/>
    </xf>
    <xf numFmtId="0" fontId="21" fillId="5" borderId="35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 wrapText="1"/>
    </xf>
    <xf numFmtId="0" fontId="21" fillId="5" borderId="26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center" vertical="center"/>
    </xf>
    <xf numFmtId="0" fontId="21" fillId="5" borderId="28" xfId="0" applyFont="1" applyFill="1" applyBorder="1" applyAlignment="1">
      <alignment horizontal="center" vertical="center"/>
    </xf>
    <xf numFmtId="164" fontId="31" fillId="5" borderId="8" xfId="0" applyNumberFormat="1" applyFont="1" applyFill="1" applyBorder="1" applyAlignment="1">
      <alignment vertical="center"/>
    </xf>
    <xf numFmtId="164" fontId="31" fillId="5" borderId="3" xfId="0" applyNumberFormat="1" applyFont="1" applyFill="1" applyBorder="1" applyAlignment="1">
      <alignment vertical="center"/>
    </xf>
    <xf numFmtId="3" fontId="21" fillId="5" borderId="1" xfId="0" applyNumberFormat="1" applyFont="1" applyFill="1" applyBorder="1" applyAlignment="1">
      <alignment vertical="center"/>
    </xf>
  </cellXfs>
  <cellStyles count="8">
    <cellStyle name="Normalny" xfId="0" builtinId="0"/>
    <cellStyle name="Normalny 2" xfId="1"/>
    <cellStyle name="Normalny 2 2" xfId="2"/>
    <cellStyle name="Normalny 3" xfId="3"/>
    <cellStyle name="Normalny 3 2" xfId="6"/>
    <cellStyle name="Normalny 4" xfId="5"/>
    <cellStyle name="Procentowy 2" xfId="4"/>
    <cellStyle name="Procentowy 3" xfId="7"/>
  </cellStyles>
  <dxfs count="0"/>
  <tableStyles count="0" defaultTableStyle="TableStyleMedium9" defaultPivotStyle="PivotStyleLight16"/>
  <colors>
    <mruColors>
      <color rgb="FFFCFFD7"/>
      <color rgb="FFD9D9D9"/>
      <color rgb="FFCCCCFF"/>
      <color rgb="FFF4F4E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200025</xdr:colOff>
      <xdr:row>53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114675" y="662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200025</xdr:colOff>
      <xdr:row>3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114675" y="662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Q83"/>
  <sheetViews>
    <sheetView tabSelected="1" zoomScaleNormal="100" zoomScalePageLayoutView="86" workbookViewId="0">
      <selection activeCell="B78" sqref="B78:P78"/>
    </sheetView>
  </sheetViews>
  <sheetFormatPr defaultRowHeight="15.75"/>
  <cols>
    <col min="1" max="1" width="2.140625" style="21" customWidth="1"/>
    <col min="2" max="2" width="69.28515625" style="21" customWidth="1"/>
    <col min="3" max="3" width="6.7109375" style="21" customWidth="1"/>
    <col min="4" max="4" width="4.5703125" style="21" customWidth="1"/>
    <col min="5" max="7" width="11.7109375" style="21" customWidth="1"/>
    <col min="8" max="8" width="6.7109375" style="21" customWidth="1"/>
    <col min="9" max="16" width="11.7109375" style="21" customWidth="1"/>
    <col min="17" max="17" width="4.140625" style="21" hidden="1" customWidth="1"/>
    <col min="18" max="18" width="3.7109375" style="21" customWidth="1"/>
    <col min="19" max="16384" width="9.140625" style="21"/>
  </cols>
  <sheetData>
    <row r="1" spans="1:17">
      <c r="P1" s="90" t="s">
        <v>712</v>
      </c>
    </row>
    <row r="3" spans="1:17">
      <c r="B3" s="23"/>
      <c r="C3" s="23"/>
      <c r="D3" s="23"/>
      <c r="E3" s="23"/>
      <c r="F3" s="23"/>
      <c r="G3" s="89"/>
    </row>
    <row r="4" spans="1:17" ht="40.5" customHeight="1">
      <c r="A4" s="128" t="s">
        <v>772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7" ht="18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7" ht="18" customHeight="1">
      <c r="A6" s="87"/>
      <c r="B6" s="136" t="s">
        <v>771</v>
      </c>
      <c r="C6" s="136"/>
      <c r="D6" s="88"/>
      <c r="G6" s="137"/>
      <c r="H6" s="137"/>
      <c r="I6" s="88"/>
      <c r="J6" s="88"/>
      <c r="K6" s="88"/>
    </row>
    <row r="7" spans="1:17" ht="1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7.25" customHeight="1">
      <c r="B8" s="19" t="s">
        <v>728</v>
      </c>
      <c r="C8" s="19"/>
      <c r="D8" s="19"/>
      <c r="E8" s="19"/>
      <c r="F8" s="19"/>
      <c r="G8" s="26"/>
      <c r="H8" s="27"/>
      <c r="I8" s="27"/>
      <c r="J8" s="27"/>
      <c r="K8" s="27"/>
      <c r="L8" s="131" t="s">
        <v>33</v>
      </c>
      <c r="M8" s="132"/>
      <c r="N8" s="132"/>
      <c r="O8" s="132"/>
      <c r="P8" s="133"/>
      <c r="Q8" s="116" t="str">
        <f>RIGHT(L8,4)</f>
        <v>ia -</v>
      </c>
    </row>
    <row r="9" spans="1:17" ht="15" customHeight="1">
      <c r="A9" s="25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7" ht="15" customHeight="1">
      <c r="A10" s="25"/>
      <c r="B10" s="26" t="s">
        <v>700</v>
      </c>
      <c r="C10" s="26"/>
      <c r="D10" s="30"/>
      <c r="E10" s="30"/>
      <c r="F10" s="30"/>
      <c r="G10" s="134"/>
      <c r="H10" s="135"/>
      <c r="I10" s="31"/>
      <c r="J10" s="32" t="s">
        <v>701</v>
      </c>
      <c r="K10" s="33"/>
      <c r="L10" s="34"/>
      <c r="M10" s="34"/>
      <c r="N10" s="34"/>
      <c r="O10" s="134"/>
      <c r="P10" s="138"/>
    </row>
    <row r="11" spans="1:17" ht="15" customHeight="1">
      <c r="A11" s="25"/>
      <c r="B11" s="26"/>
      <c r="C11" s="26"/>
      <c r="D11" s="30"/>
      <c r="E11" s="30"/>
      <c r="F11" s="30"/>
      <c r="G11" s="34"/>
      <c r="H11" s="34"/>
      <c r="I11" s="35"/>
      <c r="J11" s="26"/>
      <c r="K11" s="35"/>
      <c r="L11" s="35"/>
      <c r="M11" s="35"/>
      <c r="N11" s="26"/>
      <c r="O11" s="36"/>
      <c r="P11" s="36"/>
    </row>
    <row r="12" spans="1:17" ht="15" customHeight="1">
      <c r="A12" s="25"/>
      <c r="B12" s="19" t="s">
        <v>0</v>
      </c>
      <c r="C12" s="19"/>
      <c r="D12" s="19"/>
      <c r="E12" s="19"/>
      <c r="F12" s="19"/>
      <c r="G12" s="34"/>
      <c r="H12" s="34"/>
      <c r="I12" s="35"/>
      <c r="J12" s="26"/>
      <c r="K12" s="35"/>
      <c r="L12" s="35"/>
      <c r="M12" s="35"/>
      <c r="N12" s="26"/>
      <c r="O12" s="36"/>
      <c r="P12" s="36"/>
    </row>
    <row r="13" spans="1:17" ht="15" customHeight="1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24.75" customHeight="1">
      <c r="A14" s="24"/>
      <c r="B14" s="37" t="s">
        <v>751</v>
      </c>
      <c r="C14" s="19"/>
      <c r="D14" s="26"/>
      <c r="E14" s="26"/>
      <c r="F14" s="26"/>
      <c r="G14" s="26"/>
      <c r="H14" s="26"/>
      <c r="I14" s="139" t="s">
        <v>25</v>
      </c>
      <c r="J14" s="140"/>
      <c r="K14" s="140"/>
      <c r="L14" s="140"/>
      <c r="M14" s="140"/>
      <c r="N14" s="140"/>
      <c r="O14" s="140"/>
      <c r="P14" s="141"/>
    </row>
    <row r="15" spans="1:17" ht="15" customHeight="1">
      <c r="B15" s="26"/>
      <c r="C15" s="26"/>
      <c r="D15" s="26"/>
      <c r="E15" s="26"/>
      <c r="F15" s="26"/>
      <c r="G15" s="26"/>
      <c r="H15" s="26"/>
      <c r="I15" s="38"/>
      <c r="J15" s="26"/>
      <c r="K15" s="26"/>
      <c r="L15" s="36"/>
      <c r="M15" s="36"/>
      <c r="N15" s="36"/>
      <c r="O15" s="36"/>
      <c r="P15" s="36"/>
    </row>
    <row r="16" spans="1:17" ht="22.5" customHeight="1">
      <c r="B16" s="20" t="s">
        <v>707</v>
      </c>
      <c r="C16" s="39"/>
      <c r="D16" s="20"/>
      <c r="E16" s="20"/>
      <c r="F16" s="20"/>
      <c r="G16" s="20"/>
      <c r="H16" s="20"/>
      <c r="I16" s="20"/>
      <c r="J16" s="20"/>
      <c r="K16" s="20"/>
      <c r="L16" s="40"/>
      <c r="M16" s="40"/>
      <c r="N16" s="40"/>
      <c r="O16" s="40"/>
      <c r="P16" s="40"/>
    </row>
    <row r="17" spans="2:16" ht="15" customHeight="1">
      <c r="B17" s="19"/>
      <c r="C17" s="19"/>
      <c r="D17" s="26"/>
      <c r="E17" s="26"/>
      <c r="F17" s="26"/>
      <c r="G17" s="26"/>
      <c r="H17" s="26"/>
      <c r="I17" s="26"/>
      <c r="J17" s="26"/>
      <c r="K17" s="26"/>
      <c r="L17" s="36"/>
      <c r="M17" s="36"/>
      <c r="N17" s="36"/>
      <c r="O17" s="36"/>
      <c r="P17" s="36"/>
    </row>
    <row r="18" spans="2:16" ht="15" customHeight="1">
      <c r="B18" s="26" t="s">
        <v>711</v>
      </c>
      <c r="C18" s="19"/>
      <c r="D18" s="26"/>
      <c r="E18" s="26"/>
      <c r="F18" s="26"/>
      <c r="G18" s="32"/>
      <c r="H18" s="32"/>
      <c r="I18" s="130"/>
      <c r="J18" s="130"/>
      <c r="K18" s="130"/>
      <c r="L18" s="130"/>
      <c r="M18" s="130"/>
      <c r="N18" s="130"/>
      <c r="O18" s="130"/>
      <c r="P18" s="130"/>
    </row>
    <row r="19" spans="2:16" ht="15" customHeight="1">
      <c r="B19" s="41" t="s">
        <v>6</v>
      </c>
      <c r="C19" s="19"/>
      <c r="D19" s="26"/>
      <c r="E19" s="26"/>
      <c r="F19" s="26"/>
      <c r="G19" s="32"/>
      <c r="H19" s="32"/>
      <c r="I19" s="130"/>
      <c r="J19" s="130"/>
      <c r="K19" s="130"/>
      <c r="L19" s="130"/>
      <c r="M19" s="130"/>
      <c r="N19" s="130"/>
      <c r="O19" s="130"/>
      <c r="P19" s="130"/>
    </row>
    <row r="20" spans="2:16" ht="15" customHeight="1">
      <c r="B20" s="41" t="s">
        <v>7</v>
      </c>
      <c r="C20" s="19"/>
      <c r="D20" s="26"/>
      <c r="E20" s="26"/>
      <c r="F20" s="26"/>
      <c r="G20" s="32"/>
      <c r="H20" s="32"/>
      <c r="I20" s="130"/>
      <c r="J20" s="130"/>
      <c r="K20" s="130"/>
      <c r="L20" s="130"/>
      <c r="M20" s="130"/>
      <c r="N20" s="130"/>
      <c r="O20" s="130"/>
      <c r="P20" s="130"/>
    </row>
    <row r="21" spans="2:16" ht="15" customHeight="1">
      <c r="B21" s="41" t="s">
        <v>8</v>
      </c>
      <c r="C21" s="19"/>
      <c r="D21" s="26"/>
      <c r="E21" s="26"/>
      <c r="F21" s="26"/>
      <c r="G21" s="32"/>
      <c r="H21" s="32"/>
      <c r="I21" s="130"/>
      <c r="J21" s="130"/>
      <c r="K21" s="130"/>
      <c r="L21" s="130"/>
      <c r="M21" s="130"/>
      <c r="N21" s="130"/>
      <c r="O21" s="130"/>
      <c r="P21" s="130"/>
    </row>
    <row r="22" spans="2:16" ht="15" customHeight="1">
      <c r="B22" s="41" t="s">
        <v>9</v>
      </c>
      <c r="C22" s="19"/>
      <c r="D22" s="26"/>
      <c r="E22" s="26"/>
      <c r="F22" s="26"/>
      <c r="G22" s="32"/>
      <c r="H22" s="32"/>
      <c r="I22" s="130"/>
      <c r="J22" s="130"/>
      <c r="K22" s="130"/>
      <c r="L22" s="130"/>
      <c r="M22" s="130"/>
      <c r="N22" s="130"/>
      <c r="O22" s="130"/>
      <c r="P22" s="130"/>
    </row>
    <row r="23" spans="2:16" ht="15" customHeight="1">
      <c r="B23" s="41" t="s">
        <v>10</v>
      </c>
      <c r="C23" s="19"/>
      <c r="D23" s="26"/>
      <c r="E23" s="26"/>
      <c r="F23" s="26"/>
      <c r="G23" s="32"/>
      <c r="H23" s="32"/>
      <c r="I23" s="130"/>
      <c r="J23" s="130"/>
      <c r="K23" s="130"/>
      <c r="L23" s="130"/>
      <c r="M23" s="130"/>
      <c r="N23" s="130"/>
      <c r="O23" s="130"/>
      <c r="P23" s="130"/>
    </row>
    <row r="24" spans="2:16" ht="15" customHeight="1">
      <c r="B24" s="42" t="s">
        <v>702</v>
      </c>
      <c r="C24" s="19"/>
      <c r="D24" s="26"/>
      <c r="E24" s="26"/>
      <c r="F24" s="26"/>
      <c r="G24" s="32"/>
      <c r="H24" s="32"/>
      <c r="I24" s="130"/>
      <c r="J24" s="130"/>
      <c r="K24" s="130"/>
      <c r="L24" s="130"/>
      <c r="M24" s="130"/>
      <c r="N24" s="130"/>
      <c r="O24" s="130"/>
      <c r="P24" s="130"/>
    </row>
    <row r="25" spans="2:16" ht="15" customHeight="1">
      <c r="B25" s="41" t="s">
        <v>11</v>
      </c>
      <c r="C25" s="19"/>
      <c r="D25" s="26"/>
      <c r="E25" s="26"/>
      <c r="F25" s="26"/>
      <c r="G25" s="32"/>
      <c r="H25" s="32"/>
      <c r="I25" s="130"/>
      <c r="J25" s="130"/>
      <c r="K25" s="130"/>
      <c r="L25" s="130"/>
      <c r="M25" s="130"/>
      <c r="N25" s="130"/>
      <c r="O25" s="130"/>
      <c r="P25" s="130"/>
    </row>
    <row r="26" spans="2:16" ht="15" customHeight="1">
      <c r="B26" s="41" t="s">
        <v>732</v>
      </c>
      <c r="C26" s="19"/>
      <c r="D26" s="26"/>
      <c r="E26" s="26"/>
      <c r="F26" s="26"/>
      <c r="G26" s="32"/>
      <c r="H26" s="32"/>
      <c r="I26" s="130"/>
      <c r="J26" s="130"/>
      <c r="K26" s="130"/>
      <c r="L26" s="130"/>
      <c r="M26" s="130"/>
      <c r="N26" s="130"/>
      <c r="O26" s="130"/>
      <c r="P26" s="130"/>
    </row>
    <row r="27" spans="2:16" ht="15" customHeight="1">
      <c r="B27" s="41" t="s">
        <v>12</v>
      </c>
      <c r="C27" s="19"/>
      <c r="D27" s="26"/>
      <c r="E27" s="26"/>
      <c r="F27" s="26"/>
      <c r="G27" s="32"/>
      <c r="H27" s="32"/>
      <c r="I27" s="130"/>
      <c r="J27" s="130"/>
      <c r="K27" s="130"/>
      <c r="L27" s="130"/>
      <c r="M27" s="130"/>
      <c r="N27" s="130"/>
      <c r="O27" s="130"/>
      <c r="P27" s="130"/>
    </row>
    <row r="28" spans="2:16" ht="15" customHeight="1">
      <c r="B28" s="41" t="s">
        <v>733</v>
      </c>
      <c r="C28" s="19"/>
      <c r="D28" s="26"/>
      <c r="E28" s="26"/>
      <c r="F28" s="26"/>
      <c r="G28" s="32"/>
      <c r="H28" s="32"/>
      <c r="I28" s="130"/>
      <c r="J28" s="130"/>
      <c r="K28" s="130"/>
      <c r="L28" s="130"/>
      <c r="M28" s="130"/>
      <c r="N28" s="130"/>
      <c r="O28" s="130"/>
      <c r="P28" s="130"/>
    </row>
    <row r="29" spans="2:16" ht="15" customHeight="1">
      <c r="B29" s="43"/>
      <c r="C29" s="19"/>
      <c r="D29" s="26"/>
      <c r="E29" s="26"/>
      <c r="F29" s="26"/>
      <c r="G29" s="32"/>
      <c r="H29" s="32"/>
      <c r="I29" s="38"/>
      <c r="J29" s="38"/>
      <c r="K29" s="38"/>
      <c r="L29" s="38"/>
      <c r="M29" s="38"/>
      <c r="N29" s="38"/>
      <c r="O29" s="38"/>
      <c r="P29" s="38"/>
    </row>
    <row r="30" spans="2:16" ht="15" customHeight="1">
      <c r="B30" s="44" t="s">
        <v>703</v>
      </c>
      <c r="C30" s="19"/>
      <c r="D30" s="26"/>
      <c r="E30" s="26"/>
      <c r="F30" s="26"/>
      <c r="G30" s="32"/>
      <c r="H30" s="32"/>
      <c r="I30" s="130"/>
      <c r="J30" s="130"/>
      <c r="K30" s="130"/>
      <c r="L30" s="130"/>
      <c r="M30" s="130"/>
      <c r="N30" s="130"/>
      <c r="O30" s="130"/>
      <c r="P30" s="130"/>
    </row>
    <row r="31" spans="2:16" ht="15" customHeight="1">
      <c r="B31" s="44" t="s">
        <v>11</v>
      </c>
      <c r="C31" s="19"/>
      <c r="D31" s="26"/>
      <c r="E31" s="26"/>
      <c r="F31" s="26"/>
      <c r="G31" s="32"/>
      <c r="H31" s="32"/>
      <c r="I31" s="130"/>
      <c r="J31" s="130"/>
      <c r="K31" s="130"/>
      <c r="L31" s="130"/>
      <c r="M31" s="130"/>
      <c r="N31" s="130"/>
      <c r="O31" s="130"/>
      <c r="P31" s="130"/>
    </row>
    <row r="32" spans="2:16" ht="15" customHeight="1">
      <c r="B32" s="44" t="s">
        <v>8</v>
      </c>
      <c r="C32" s="19"/>
      <c r="D32" s="26"/>
      <c r="E32" s="26"/>
      <c r="F32" s="26"/>
      <c r="G32" s="32"/>
      <c r="H32" s="32"/>
      <c r="I32" s="130"/>
      <c r="J32" s="130"/>
      <c r="K32" s="130"/>
      <c r="L32" s="130"/>
      <c r="M32" s="130"/>
      <c r="N32" s="130"/>
      <c r="O32" s="130"/>
      <c r="P32" s="130"/>
    </row>
    <row r="33" spans="2:16" ht="15" customHeight="1">
      <c r="B33" s="44" t="s">
        <v>9</v>
      </c>
      <c r="C33" s="19"/>
      <c r="D33" s="26"/>
      <c r="E33" s="26"/>
      <c r="F33" s="26"/>
      <c r="G33" s="32"/>
      <c r="H33" s="32"/>
      <c r="I33" s="130"/>
      <c r="J33" s="130"/>
      <c r="K33" s="130"/>
      <c r="L33" s="130"/>
      <c r="M33" s="130"/>
      <c r="N33" s="130"/>
      <c r="O33" s="130"/>
      <c r="P33" s="130"/>
    </row>
    <row r="34" spans="2:16" ht="15" customHeight="1">
      <c r="B34" s="44" t="s">
        <v>10</v>
      </c>
      <c r="C34" s="19"/>
      <c r="D34" s="26"/>
      <c r="E34" s="26"/>
      <c r="F34" s="26"/>
      <c r="G34" s="32"/>
      <c r="H34" s="32"/>
      <c r="I34" s="130"/>
      <c r="J34" s="130"/>
      <c r="K34" s="130"/>
      <c r="L34" s="130"/>
      <c r="M34" s="130"/>
      <c r="N34" s="130"/>
      <c r="O34" s="130"/>
      <c r="P34" s="130"/>
    </row>
    <row r="35" spans="2:16" ht="15" customHeight="1">
      <c r="B35" s="41" t="s">
        <v>732</v>
      </c>
      <c r="C35" s="19"/>
      <c r="D35" s="26"/>
      <c r="E35" s="26"/>
      <c r="F35" s="26"/>
      <c r="G35" s="32"/>
      <c r="H35" s="32"/>
      <c r="I35" s="130"/>
      <c r="J35" s="130"/>
      <c r="K35" s="130"/>
      <c r="L35" s="130"/>
      <c r="M35" s="130"/>
      <c r="N35" s="130"/>
      <c r="O35" s="130"/>
      <c r="P35" s="130"/>
    </row>
    <row r="36" spans="2:16" ht="15" customHeight="1">
      <c r="B36" s="44" t="s">
        <v>12</v>
      </c>
      <c r="C36" s="19"/>
      <c r="D36" s="26"/>
      <c r="E36" s="26"/>
      <c r="F36" s="26"/>
      <c r="G36" s="32"/>
      <c r="H36" s="32"/>
      <c r="I36" s="130"/>
      <c r="J36" s="130"/>
      <c r="K36" s="130"/>
      <c r="L36" s="130"/>
      <c r="M36" s="130"/>
      <c r="N36" s="130"/>
      <c r="O36" s="130"/>
      <c r="P36" s="130"/>
    </row>
    <row r="37" spans="2:16" ht="15" customHeight="1">
      <c r="B37" s="44" t="s">
        <v>733</v>
      </c>
      <c r="C37" s="19"/>
      <c r="D37" s="26"/>
      <c r="E37" s="26"/>
      <c r="F37" s="26"/>
      <c r="G37" s="32"/>
      <c r="H37" s="32"/>
      <c r="I37" s="130"/>
      <c r="J37" s="130"/>
      <c r="K37" s="130"/>
      <c r="L37" s="130"/>
      <c r="M37" s="130"/>
      <c r="N37" s="130"/>
      <c r="O37" s="130"/>
      <c r="P37" s="130"/>
    </row>
    <row r="38" spans="2:16" ht="15" customHeight="1">
      <c r="B38" s="26"/>
      <c r="C38" s="19"/>
      <c r="D38" s="26"/>
      <c r="E38" s="26"/>
      <c r="F38" s="26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2:16" ht="21.75" customHeight="1">
      <c r="B39" s="20" t="s">
        <v>713</v>
      </c>
      <c r="C39" s="39"/>
      <c r="D39" s="20"/>
      <c r="E39" s="20"/>
      <c r="F39" s="20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2:16" ht="15" customHeight="1">
      <c r="B40" s="26"/>
      <c r="C40" s="19"/>
      <c r="D40" s="26"/>
      <c r="E40" s="26"/>
      <c r="F40" s="26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2:16" ht="15" customHeight="1">
      <c r="B41" s="46" t="s">
        <v>706</v>
      </c>
      <c r="C41" s="46"/>
      <c r="D41" s="46"/>
      <c r="E41" s="26"/>
      <c r="F41" s="26"/>
      <c r="G41" s="32"/>
      <c r="H41" s="32"/>
      <c r="I41" s="130"/>
      <c r="J41" s="130"/>
      <c r="K41" s="130"/>
      <c r="L41" s="130"/>
      <c r="M41" s="130"/>
      <c r="N41" s="130"/>
      <c r="O41" s="130"/>
      <c r="P41" s="130"/>
    </row>
    <row r="42" spans="2:16" ht="15" customHeight="1">
      <c r="B42" s="46" t="s">
        <v>37</v>
      </c>
      <c r="C42" s="47"/>
      <c r="D42" s="47"/>
      <c r="E42" s="36"/>
      <c r="F42" s="36"/>
      <c r="G42" s="32"/>
      <c r="H42" s="32"/>
      <c r="I42" s="130"/>
      <c r="J42" s="130"/>
      <c r="K42" s="130"/>
      <c r="L42" s="130"/>
      <c r="M42" s="130"/>
      <c r="N42" s="130"/>
      <c r="O42" s="130"/>
      <c r="P42" s="130"/>
    </row>
    <row r="43" spans="2:16" ht="15" customHeight="1">
      <c r="B43" s="46" t="s">
        <v>704</v>
      </c>
      <c r="C43" s="47"/>
      <c r="D43" s="47"/>
      <c r="E43" s="36"/>
      <c r="F43" s="36"/>
      <c r="G43" s="32"/>
      <c r="H43" s="32"/>
      <c r="I43" s="130"/>
      <c r="J43" s="130"/>
      <c r="K43" s="130"/>
      <c r="L43" s="130"/>
      <c r="M43" s="130"/>
      <c r="N43" s="130"/>
      <c r="O43" s="130"/>
      <c r="P43" s="130"/>
    </row>
    <row r="44" spans="2:16" ht="15" customHeight="1">
      <c r="B44" s="46" t="s">
        <v>705</v>
      </c>
      <c r="C44" s="46"/>
      <c r="D44" s="46"/>
      <c r="E44" s="36"/>
      <c r="F44" s="36"/>
      <c r="G44" s="32"/>
      <c r="H44" s="32"/>
      <c r="I44" s="130" t="s">
        <v>777</v>
      </c>
      <c r="J44" s="130"/>
      <c r="K44" s="130"/>
      <c r="L44" s="130"/>
      <c r="M44" s="130"/>
      <c r="N44" s="130"/>
      <c r="O44" s="130"/>
      <c r="P44" s="130"/>
    </row>
    <row r="45" spans="2:16" ht="15" customHeight="1">
      <c r="B45" s="42" t="s">
        <v>734</v>
      </c>
      <c r="C45" s="48"/>
      <c r="D45" s="48"/>
      <c r="E45" s="36"/>
      <c r="F45" s="36"/>
      <c r="G45" s="38"/>
      <c r="H45" s="38"/>
      <c r="I45" s="130" t="s">
        <v>778</v>
      </c>
      <c r="J45" s="130"/>
      <c r="K45" s="130"/>
      <c r="L45" s="130"/>
      <c r="M45" s="130"/>
      <c r="N45" s="130"/>
      <c r="O45" s="130"/>
      <c r="P45" s="130"/>
    </row>
    <row r="46" spans="2:16" ht="15" customHeight="1">
      <c r="B46" s="46" t="s">
        <v>6</v>
      </c>
      <c r="C46" s="46"/>
      <c r="D46" s="46"/>
      <c r="E46" s="26"/>
      <c r="F46" s="26"/>
      <c r="G46" s="32"/>
      <c r="H46" s="32"/>
      <c r="I46" s="130"/>
      <c r="J46" s="130"/>
      <c r="K46" s="130"/>
      <c r="L46" s="130"/>
      <c r="M46" s="130"/>
      <c r="N46" s="130"/>
      <c r="O46" s="130"/>
      <c r="P46" s="130"/>
    </row>
    <row r="47" spans="2:16" ht="15" customHeight="1">
      <c r="B47" s="46" t="s">
        <v>7</v>
      </c>
      <c r="C47" s="46"/>
      <c r="D47" s="46"/>
      <c r="E47" s="26"/>
      <c r="F47" s="26"/>
      <c r="G47" s="38"/>
      <c r="H47" s="38"/>
      <c r="I47" s="130"/>
      <c r="J47" s="130"/>
      <c r="K47" s="130"/>
      <c r="L47" s="130"/>
      <c r="M47" s="130"/>
      <c r="N47" s="130"/>
      <c r="O47" s="130"/>
      <c r="P47" s="130"/>
    </row>
    <row r="48" spans="2:16" ht="15" customHeight="1">
      <c r="B48" s="46" t="s">
        <v>8</v>
      </c>
      <c r="C48" s="46"/>
      <c r="D48" s="46"/>
      <c r="E48" s="26"/>
      <c r="F48" s="26"/>
      <c r="G48" s="32"/>
      <c r="H48" s="32"/>
      <c r="I48" s="130"/>
      <c r="J48" s="130"/>
      <c r="K48" s="130"/>
      <c r="L48" s="130"/>
      <c r="M48" s="130"/>
      <c r="N48" s="130"/>
      <c r="O48" s="130"/>
      <c r="P48" s="130"/>
    </row>
    <row r="49" spans="2:16" ht="15" customHeight="1">
      <c r="B49" s="46" t="s">
        <v>9</v>
      </c>
      <c r="C49" s="46"/>
      <c r="D49" s="46"/>
      <c r="E49" s="26"/>
      <c r="F49" s="26"/>
      <c r="G49" s="32"/>
      <c r="H49" s="32"/>
      <c r="I49" s="130"/>
      <c r="J49" s="130"/>
      <c r="K49" s="130"/>
      <c r="L49" s="130"/>
      <c r="M49" s="130"/>
      <c r="N49" s="130"/>
      <c r="O49" s="130"/>
      <c r="P49" s="130"/>
    </row>
    <row r="50" spans="2:16" ht="15" customHeight="1">
      <c r="B50" s="46" t="s">
        <v>10</v>
      </c>
      <c r="C50" s="46"/>
      <c r="D50" s="46"/>
      <c r="E50" s="26"/>
      <c r="F50" s="26"/>
      <c r="G50" s="26"/>
      <c r="H50" s="32"/>
      <c r="I50" s="130"/>
      <c r="J50" s="130"/>
      <c r="K50" s="130"/>
      <c r="L50" s="130"/>
      <c r="M50" s="130"/>
      <c r="N50" s="130"/>
      <c r="O50" s="130"/>
      <c r="P50" s="130"/>
    </row>
    <row r="51" spans="2:16" ht="15" customHeight="1">
      <c r="B51" s="42" t="s">
        <v>703</v>
      </c>
      <c r="C51" s="42"/>
      <c r="D51" s="42"/>
      <c r="E51" s="26"/>
      <c r="F51" s="26"/>
      <c r="G51" s="26"/>
      <c r="H51" s="32"/>
      <c r="I51" s="130"/>
      <c r="J51" s="130"/>
      <c r="K51" s="130"/>
      <c r="L51" s="130"/>
      <c r="M51" s="130"/>
      <c r="N51" s="130"/>
      <c r="O51" s="130"/>
      <c r="P51" s="130"/>
    </row>
    <row r="52" spans="2:16" ht="15" customHeight="1">
      <c r="B52" s="46" t="s">
        <v>11</v>
      </c>
      <c r="C52" s="46"/>
      <c r="D52" s="46"/>
      <c r="E52" s="26"/>
      <c r="F52" s="26"/>
      <c r="G52" s="26"/>
      <c r="H52" s="32"/>
      <c r="I52" s="130"/>
      <c r="J52" s="130"/>
      <c r="K52" s="130"/>
      <c r="L52" s="130"/>
      <c r="M52" s="130"/>
      <c r="N52" s="130"/>
      <c r="O52" s="130"/>
      <c r="P52" s="130"/>
    </row>
    <row r="53" spans="2:16" ht="15" customHeight="1">
      <c r="B53" s="46" t="s">
        <v>732</v>
      </c>
      <c r="C53" s="46"/>
      <c r="D53" s="46"/>
      <c r="E53" s="26"/>
      <c r="F53" s="26"/>
      <c r="G53" s="49"/>
      <c r="H53" s="49"/>
      <c r="I53" s="130"/>
      <c r="J53" s="130"/>
      <c r="K53" s="130"/>
      <c r="L53" s="130"/>
      <c r="M53" s="130"/>
      <c r="N53" s="130"/>
      <c r="O53" s="130"/>
      <c r="P53" s="130"/>
    </row>
    <row r="54" spans="2:16" ht="15" customHeight="1">
      <c r="B54" s="46" t="s">
        <v>12</v>
      </c>
      <c r="C54" s="46"/>
      <c r="D54" s="46"/>
      <c r="E54" s="26"/>
      <c r="F54" s="26"/>
      <c r="G54" s="32"/>
      <c r="H54" s="32"/>
      <c r="I54" s="130"/>
      <c r="J54" s="130"/>
      <c r="K54" s="130"/>
      <c r="L54" s="130"/>
      <c r="M54" s="130"/>
      <c r="N54" s="130"/>
      <c r="O54" s="130"/>
      <c r="P54" s="130"/>
    </row>
    <row r="55" spans="2:16" ht="15" customHeight="1">
      <c r="B55" s="46" t="s">
        <v>733</v>
      </c>
      <c r="C55" s="46"/>
      <c r="D55" s="46"/>
      <c r="E55" s="26"/>
      <c r="F55" s="26"/>
      <c r="G55" s="32"/>
      <c r="H55" s="32"/>
      <c r="I55" s="130"/>
      <c r="J55" s="130"/>
      <c r="K55" s="130"/>
      <c r="L55" s="130"/>
      <c r="M55" s="130"/>
      <c r="N55" s="130"/>
      <c r="O55" s="130"/>
      <c r="P55" s="130"/>
    </row>
    <row r="56" spans="2:16" ht="15" customHeight="1">
      <c r="B56" s="26"/>
      <c r="C56" s="26"/>
      <c r="D56" s="26"/>
      <c r="E56" s="26"/>
      <c r="F56" s="26"/>
      <c r="G56" s="49"/>
      <c r="H56" s="49"/>
      <c r="I56" s="49"/>
      <c r="J56" s="49"/>
      <c r="K56" s="49"/>
      <c r="L56" s="36"/>
      <c r="M56" s="36"/>
      <c r="N56" s="36"/>
      <c r="O56" s="36"/>
      <c r="P56" s="36"/>
    </row>
    <row r="57" spans="2:16" ht="20.25" customHeight="1">
      <c r="B57" s="20" t="s">
        <v>736</v>
      </c>
      <c r="C57" s="39"/>
      <c r="D57" s="39"/>
      <c r="E57" s="39"/>
      <c r="F57" s="39"/>
      <c r="G57" s="20"/>
      <c r="H57" s="50"/>
      <c r="I57" s="50"/>
      <c r="J57" s="50"/>
      <c r="K57" s="50"/>
      <c r="L57" s="20"/>
      <c r="M57" s="20"/>
      <c r="N57" s="20"/>
      <c r="O57" s="40"/>
      <c r="P57" s="40"/>
    </row>
    <row r="58" spans="2:16" ht="15" customHeight="1">
      <c r="B58" s="51"/>
      <c r="C58" s="51"/>
      <c r="D58" s="51"/>
      <c r="E58" s="51"/>
      <c r="F58" s="51"/>
      <c r="G58" s="24"/>
      <c r="H58" s="52"/>
      <c r="I58" s="52"/>
      <c r="J58" s="52"/>
      <c r="K58" s="52"/>
      <c r="L58" s="24"/>
      <c r="M58" s="24"/>
      <c r="N58" s="24"/>
    </row>
    <row r="59" spans="2:16" ht="15" customHeight="1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2:16" ht="15" customHeight="1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</row>
    <row r="61" spans="2:16" ht="15" customHeight="1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</row>
    <row r="62" spans="2:16" ht="15" customHeight="1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</row>
    <row r="63" spans="2:16" ht="15" customHeight="1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</row>
    <row r="64" spans="2:16" ht="15" customHeight="1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</row>
    <row r="65" spans="2:16" ht="15" customHeight="1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</row>
    <row r="66" spans="2:16" ht="15" customHeight="1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</row>
    <row r="67" spans="2:16" ht="15" customHeight="1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</row>
    <row r="68" spans="2:16" ht="15" customHeight="1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</row>
    <row r="69" spans="2:16" ht="15" customHeight="1">
      <c r="B69" s="51"/>
      <c r="C69" s="51"/>
      <c r="D69" s="51"/>
      <c r="E69" s="51"/>
      <c r="F69" s="51"/>
      <c r="G69" s="24"/>
      <c r="H69" s="52"/>
      <c r="I69" s="52"/>
      <c r="J69" s="52"/>
      <c r="K69" s="52"/>
      <c r="L69" s="24"/>
      <c r="M69" s="24"/>
      <c r="N69" s="24"/>
    </row>
    <row r="70" spans="2:16" ht="15" customHeight="1">
      <c r="B70" s="24"/>
      <c r="C70" s="24"/>
      <c r="D70" s="24"/>
      <c r="E70" s="24"/>
      <c r="F70" s="24"/>
      <c r="G70" s="52"/>
      <c r="H70" s="24"/>
      <c r="I70" s="24"/>
      <c r="J70" s="24"/>
      <c r="K70" s="24"/>
      <c r="L70" s="24"/>
      <c r="M70" s="24"/>
      <c r="N70" s="24"/>
    </row>
    <row r="71" spans="2:16" ht="21.75" customHeight="1">
      <c r="B71" s="53" t="s">
        <v>729</v>
      </c>
    </row>
    <row r="72" spans="2:16" ht="15" customHeight="1">
      <c r="B72" s="53" t="s">
        <v>723</v>
      </c>
      <c r="H72" s="47"/>
      <c r="I72" s="23"/>
    </row>
    <row r="73" spans="2:16" ht="15" customHeight="1">
      <c r="B73" s="53" t="s">
        <v>724</v>
      </c>
      <c r="H73" s="47"/>
      <c r="I73" s="23"/>
    </row>
    <row r="74" spans="2:16" ht="15" customHeight="1">
      <c r="B74" s="53" t="s">
        <v>725</v>
      </c>
      <c r="H74" s="47"/>
      <c r="I74" s="23"/>
    </row>
    <row r="75" spans="2:16" ht="15" customHeight="1">
      <c r="B75" s="53" t="s">
        <v>726</v>
      </c>
      <c r="H75" s="47"/>
      <c r="I75" s="23"/>
    </row>
    <row r="76" spans="2:16" ht="15" customHeight="1">
      <c r="B76" s="53" t="s">
        <v>727</v>
      </c>
      <c r="C76" s="53"/>
      <c r="H76" s="47"/>
      <c r="I76" s="23"/>
    </row>
    <row r="77" spans="2:16" ht="18" customHeight="1">
      <c r="B77" s="53" t="s">
        <v>770</v>
      </c>
      <c r="C77" s="53"/>
      <c r="H77" s="23"/>
      <c r="I77" s="54"/>
    </row>
    <row r="78" spans="2:16" ht="19.5" customHeight="1">
      <c r="B78" s="127" t="s">
        <v>735</v>
      </c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</row>
    <row r="79" spans="2:16" ht="16.5" customHeight="1">
      <c r="B79" s="53"/>
      <c r="C79" s="53"/>
      <c r="H79" s="23"/>
      <c r="I79" s="54"/>
    </row>
    <row r="80" spans="2:16">
      <c r="B80" s="53"/>
      <c r="H80" s="23"/>
      <c r="I80" s="54"/>
    </row>
    <row r="81" spans="8:9">
      <c r="H81" s="23"/>
      <c r="I81" s="47"/>
    </row>
    <row r="82" spans="8:9">
      <c r="H82" s="23"/>
      <c r="I82" s="47"/>
    </row>
    <row r="83" spans="8:9">
      <c r="H83" s="23"/>
      <c r="I83" s="47"/>
    </row>
  </sheetData>
  <dataConsolidate/>
  <mergeCells count="43">
    <mergeCell ref="B6:C6"/>
    <mergeCell ref="G6:H6"/>
    <mergeCell ref="O10:P10"/>
    <mergeCell ref="I34:P34"/>
    <mergeCell ref="I23:P23"/>
    <mergeCell ref="I24:P24"/>
    <mergeCell ref="I25:P25"/>
    <mergeCell ref="I26:P26"/>
    <mergeCell ref="I27:P27"/>
    <mergeCell ref="I30:P30"/>
    <mergeCell ref="I28:P28"/>
    <mergeCell ref="I31:P31"/>
    <mergeCell ref="I32:P32"/>
    <mergeCell ref="I33:P33"/>
    <mergeCell ref="I14:P14"/>
    <mergeCell ref="I51:P51"/>
    <mergeCell ref="I18:P18"/>
    <mergeCell ref="I41:P41"/>
    <mergeCell ref="I42:P42"/>
    <mergeCell ref="I43:P43"/>
    <mergeCell ref="I19:P19"/>
    <mergeCell ref="I20:P20"/>
    <mergeCell ref="I21:P21"/>
    <mergeCell ref="I22:P22"/>
    <mergeCell ref="I35:P35"/>
    <mergeCell ref="I36:P36"/>
    <mergeCell ref="I37:P37"/>
    <mergeCell ref="B78:P78"/>
    <mergeCell ref="A4:P4"/>
    <mergeCell ref="B59:P68"/>
    <mergeCell ref="I52:P52"/>
    <mergeCell ref="I53:P53"/>
    <mergeCell ref="I46:P46"/>
    <mergeCell ref="I47:P47"/>
    <mergeCell ref="I48:P48"/>
    <mergeCell ref="I49:P49"/>
    <mergeCell ref="I44:P44"/>
    <mergeCell ref="I45:P45"/>
    <mergeCell ref="L8:P8"/>
    <mergeCell ref="G10:H10"/>
    <mergeCell ref="I54:P54"/>
    <mergeCell ref="I55:P55"/>
    <mergeCell ref="I50:P50"/>
  </mergeCells>
  <dataValidations count="2">
    <dataValidation type="list" allowBlank="1" showInputMessage="1" showErrorMessage="1" sqref="L8:P8">
      <formula1>OKRES</formula1>
    </dataValidation>
    <dataValidation type="list" allowBlank="1" showInputMessage="1" showErrorMessage="1" sqref="I14:P14">
      <formula1>rodzajPodmiotu</formula1>
    </dataValidation>
  </dataValidations>
  <pageMargins left="0.70866141732283472" right="0.70866141732283472" top="0.74803149606299213" bottom="0.74803149606299213" header="0.31496062992125984" footer="0.31496062992125984"/>
  <pageSetup paperSize="9" scale="25" fitToHeight="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="90" zoomScaleNormal="90" zoomScalePageLayoutView="110" workbookViewId="0">
      <selection activeCell="B62" sqref="B62:O62"/>
    </sheetView>
  </sheetViews>
  <sheetFormatPr defaultRowHeight="15.75"/>
  <cols>
    <col min="1" max="1" width="1.7109375" style="21" customWidth="1"/>
    <col min="2" max="2" width="6.42578125" style="21" customWidth="1"/>
    <col min="3" max="3" width="17" style="21" customWidth="1"/>
    <col min="4" max="6" width="11.7109375" style="21" customWidth="1"/>
    <col min="7" max="7" width="18.85546875" style="21" customWidth="1"/>
    <col min="8" max="8" width="17.7109375" style="21" customWidth="1"/>
    <col min="9" max="9" width="12.7109375" style="21" customWidth="1"/>
    <col min="10" max="11" width="17.42578125" style="21" customWidth="1"/>
    <col min="12" max="15" width="11.7109375" style="21" customWidth="1"/>
    <col min="16" max="17" width="9.140625" style="21"/>
    <col min="18" max="18" width="9.5703125" style="21" bestFit="1" customWidth="1"/>
    <col min="19" max="16384" width="9.140625" style="21"/>
  </cols>
  <sheetData>
    <row r="1" spans="1:18" ht="15" customHeight="1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8" ht="37.5" customHeight="1">
      <c r="B2" s="160" t="s">
        <v>708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14"/>
    </row>
    <row r="3" spans="1:18" ht="15" customHeight="1"/>
    <row r="4" spans="1:18" ht="18.75" customHeight="1">
      <c r="B4" s="151" t="s">
        <v>722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8" ht="15" customHeight="1">
      <c r="G5" s="55"/>
      <c r="H5" s="55"/>
      <c r="I5" s="55"/>
      <c r="J5" s="55"/>
      <c r="K5" s="55"/>
    </row>
    <row r="6" spans="1:18" ht="36.75" customHeight="1">
      <c r="B6" s="159" t="s">
        <v>697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23"/>
      <c r="N6" s="156">
        <v>0</v>
      </c>
      <c r="O6" s="157"/>
    </row>
    <row r="7" spans="1:18" ht="37.5" customHeight="1">
      <c r="B7" s="159" t="s">
        <v>737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23"/>
      <c r="N7" s="154">
        <f>ROUNDDOWN(N6/4,2)</f>
        <v>0</v>
      </c>
      <c r="O7" s="155"/>
      <c r="P7" s="115"/>
    </row>
    <row r="9" spans="1:18" ht="48.75" customHeight="1">
      <c r="A9" s="56"/>
      <c r="B9" s="152" t="s">
        <v>714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1:18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8" ht="195" customHeight="1">
      <c r="B11" s="57" t="s">
        <v>715</v>
      </c>
      <c r="C11" s="58" t="s">
        <v>738</v>
      </c>
      <c r="D11" s="57" t="s">
        <v>661</v>
      </c>
      <c r="E11" s="162" t="s">
        <v>37</v>
      </c>
      <c r="F11" s="163"/>
      <c r="G11" s="58" t="s">
        <v>662</v>
      </c>
      <c r="H11" s="58" t="s">
        <v>696</v>
      </c>
      <c r="I11" s="58" t="s">
        <v>739</v>
      </c>
      <c r="J11" s="73" t="s">
        <v>698</v>
      </c>
      <c r="K11" s="73" t="s">
        <v>730</v>
      </c>
      <c r="L11" s="59" t="s">
        <v>760</v>
      </c>
      <c r="M11" s="59" t="s">
        <v>758</v>
      </c>
      <c r="N11" s="59" t="s">
        <v>759</v>
      </c>
      <c r="O11" s="59" t="s">
        <v>761</v>
      </c>
    </row>
    <row r="12" spans="1:18" ht="31.5" customHeight="1">
      <c r="B12" s="57">
        <v>1</v>
      </c>
      <c r="C12" s="200" t="s">
        <v>25</v>
      </c>
      <c r="D12" s="117" t="str">
        <f t="shared" ref="D12:D30" si="0">LOOKUP($C12,Instalacje,NrKPRU)</f>
        <v>-</v>
      </c>
      <c r="E12" s="142" t="str">
        <f t="shared" ref="E12:E30" si="1">LOOKUP($C12,Instalacje,NazwaInstalacji)</f>
        <v>-</v>
      </c>
      <c r="F12" s="143"/>
      <c r="G12" s="118" t="str">
        <f t="shared" ref="G12:G30" si="2">LOOKUP($C12,Instalacje,ProwadzącyInstalację)</f>
        <v>-</v>
      </c>
      <c r="H12" s="118" t="str">
        <f t="shared" ref="H12:H30" si="3">LOOKUP($C12,Instalacje,grupa)</f>
        <v>-</v>
      </c>
      <c r="I12" s="119">
        <f>IF('Nieponiesienie kosztów'!$Q$8="2013",LOOKUP($C12,Instalacje,Arkusz1!$F$8:$F$182),IF('Nieponiesienie kosztów'!$Q$8="2014",LOOKUP($C12,Instalacje,Arkusz1!$G$8:$G$182),IF('Nieponiesienie kosztów'!$Q$8="2015",LOOKUP($C12,Instalacje,Arkusz1!$H$8:$H$182),IF('Nieponiesienie kosztów'!$Q$8="2016",LOOKUP($C12,Instalacje,Arkusz1!$I$8:$I$182),IF('Nieponiesienie kosztów'!$Q$8="2017",LOOKUP($C12,Instalacje,Arkusz1!$J$8:$J$182),IF('Nieponiesienie kosztów'!$Q$8="2018",LOOKUP($C12,Instalacje,Arkusz1!$K$8:$K$182),IF('Nieponiesienie kosztów'!$Q$8="2019",LOOKUP($C12,Instalacje,Arkusz1!$L$8:$L$182),IF('Nieponiesienie kosztów'!$Q$8="2020",LOOKUP($C12,Instalacje,Arkusz1!$M$8:$M$182),0))))))))</f>
        <v>0</v>
      </c>
      <c r="J12" s="201">
        <v>0</v>
      </c>
      <c r="K12" s="201">
        <v>0</v>
      </c>
      <c r="L12" s="119">
        <f>I12+J12+K12</f>
        <v>0</v>
      </c>
      <c r="M12" s="201">
        <v>0</v>
      </c>
      <c r="N12" s="201">
        <v>0</v>
      </c>
      <c r="O12" s="119">
        <f>M12+N12</f>
        <v>0</v>
      </c>
    </row>
    <row r="13" spans="1:18" ht="31.5" customHeight="1">
      <c r="B13" s="57">
        <v>2</v>
      </c>
      <c r="C13" s="200" t="s">
        <v>25</v>
      </c>
      <c r="D13" s="117" t="str">
        <f t="shared" si="0"/>
        <v>-</v>
      </c>
      <c r="E13" s="142" t="str">
        <f t="shared" si="1"/>
        <v>-</v>
      </c>
      <c r="F13" s="143"/>
      <c r="G13" s="118" t="str">
        <f t="shared" si="2"/>
        <v>-</v>
      </c>
      <c r="H13" s="118" t="str">
        <f t="shared" si="3"/>
        <v>-</v>
      </c>
      <c r="I13" s="119">
        <f>IF('Nieponiesienie kosztów'!$Q$8="2013",LOOKUP($C13,Instalacje,Arkusz1!$F$8:$F$182),IF('Nieponiesienie kosztów'!$Q$8="2014",LOOKUP($C13,Instalacje,Arkusz1!$G$8:$G$182),IF('Nieponiesienie kosztów'!$Q$8="2015",LOOKUP($C13,Instalacje,Arkusz1!$H$8:$H$182),IF('Nieponiesienie kosztów'!$Q$8="2016",LOOKUP($C13,Instalacje,Arkusz1!$I$8:$I$182),IF('Nieponiesienie kosztów'!$Q$8="2017",LOOKUP($C13,Instalacje,Arkusz1!$J$8:$J$182),IF('Nieponiesienie kosztów'!$Q$8="2018",LOOKUP($C13,Instalacje,Arkusz1!$K$8:$K$182),IF('Nieponiesienie kosztów'!$Q$8="2019",LOOKUP($C13,Instalacje,Arkusz1!$L$8:$L$182),IF('Nieponiesienie kosztów'!$Q$8="2020",LOOKUP($C13,Instalacje,Arkusz1!$M$8:$M$182),0))))))))</f>
        <v>0</v>
      </c>
      <c r="J13" s="201">
        <v>0</v>
      </c>
      <c r="K13" s="201">
        <v>0</v>
      </c>
      <c r="L13" s="119">
        <f t="shared" ref="L13:L30" si="4">I13+J13+K13</f>
        <v>0</v>
      </c>
      <c r="M13" s="201">
        <v>0</v>
      </c>
      <c r="N13" s="201">
        <v>0</v>
      </c>
      <c r="O13" s="119">
        <f t="shared" ref="O13:O30" si="5">M13+N13</f>
        <v>0</v>
      </c>
      <c r="R13" s="126"/>
    </row>
    <row r="14" spans="1:18" ht="31.5" customHeight="1">
      <c r="B14" s="57">
        <v>3</v>
      </c>
      <c r="C14" s="200" t="s">
        <v>25</v>
      </c>
      <c r="D14" s="117" t="str">
        <f t="shared" si="0"/>
        <v>-</v>
      </c>
      <c r="E14" s="142" t="str">
        <f t="shared" si="1"/>
        <v>-</v>
      </c>
      <c r="F14" s="143"/>
      <c r="G14" s="118" t="str">
        <f t="shared" si="2"/>
        <v>-</v>
      </c>
      <c r="H14" s="118" t="str">
        <f t="shared" si="3"/>
        <v>-</v>
      </c>
      <c r="I14" s="119">
        <f>IF('Nieponiesienie kosztów'!$Q$8="2013",LOOKUP($C14,Instalacje,Arkusz1!$F$8:$F$182),IF('Nieponiesienie kosztów'!$Q$8="2014",LOOKUP($C14,Instalacje,Arkusz1!$G$8:$G$182),IF('Nieponiesienie kosztów'!$Q$8="2015",LOOKUP($C14,Instalacje,Arkusz1!$H$8:$H$182),IF('Nieponiesienie kosztów'!$Q$8="2016",LOOKUP($C14,Instalacje,Arkusz1!$I$8:$I$182),IF('Nieponiesienie kosztów'!$Q$8="2017",LOOKUP($C14,Instalacje,Arkusz1!$J$8:$J$182),IF('Nieponiesienie kosztów'!$Q$8="2018",LOOKUP($C14,Instalacje,Arkusz1!$K$8:$K$182),IF('Nieponiesienie kosztów'!$Q$8="2019",LOOKUP($C14,Instalacje,Arkusz1!$L$8:$L$182),IF('Nieponiesienie kosztów'!$Q$8="2020",LOOKUP($C14,Instalacje,Arkusz1!$M$8:$M$182),0))))))))</f>
        <v>0</v>
      </c>
      <c r="J14" s="201">
        <v>0</v>
      </c>
      <c r="K14" s="201">
        <v>0</v>
      </c>
      <c r="L14" s="119">
        <f t="shared" si="4"/>
        <v>0</v>
      </c>
      <c r="M14" s="201">
        <v>0</v>
      </c>
      <c r="N14" s="201">
        <v>0</v>
      </c>
      <c r="O14" s="119">
        <f t="shared" si="5"/>
        <v>0</v>
      </c>
    </row>
    <row r="15" spans="1:18" ht="31.5" customHeight="1">
      <c r="B15" s="57">
        <v>4</v>
      </c>
      <c r="C15" s="200" t="s">
        <v>25</v>
      </c>
      <c r="D15" s="117" t="str">
        <f t="shared" si="0"/>
        <v>-</v>
      </c>
      <c r="E15" s="142" t="str">
        <f t="shared" si="1"/>
        <v>-</v>
      </c>
      <c r="F15" s="143"/>
      <c r="G15" s="118" t="str">
        <f t="shared" si="2"/>
        <v>-</v>
      </c>
      <c r="H15" s="118" t="str">
        <f t="shared" si="3"/>
        <v>-</v>
      </c>
      <c r="I15" s="119">
        <f>IF('Nieponiesienie kosztów'!$Q$8="2013",LOOKUP($C15,Instalacje,Arkusz1!$F$8:$F$182),IF('Nieponiesienie kosztów'!$Q$8="2014",LOOKUP($C15,Instalacje,Arkusz1!$G$8:$G$182),IF('Nieponiesienie kosztów'!$Q$8="2015",LOOKUP($C15,Instalacje,Arkusz1!$H$8:$H$182),IF('Nieponiesienie kosztów'!$Q$8="2016",LOOKUP($C15,Instalacje,Arkusz1!$I$8:$I$182),IF('Nieponiesienie kosztów'!$Q$8="2017",LOOKUP($C15,Instalacje,Arkusz1!$J$8:$J$182),IF('Nieponiesienie kosztów'!$Q$8="2018",LOOKUP($C15,Instalacje,Arkusz1!$K$8:$K$182),IF('Nieponiesienie kosztów'!$Q$8="2019",LOOKUP($C15,Instalacje,Arkusz1!$L$8:$L$182),IF('Nieponiesienie kosztów'!$Q$8="2020",LOOKUP($C15,Instalacje,Arkusz1!$M$8:$M$182),0))))))))</f>
        <v>0</v>
      </c>
      <c r="J15" s="201">
        <v>0</v>
      </c>
      <c r="K15" s="201">
        <v>0</v>
      </c>
      <c r="L15" s="119">
        <f t="shared" si="4"/>
        <v>0</v>
      </c>
      <c r="M15" s="201">
        <v>0</v>
      </c>
      <c r="N15" s="201">
        <v>0</v>
      </c>
      <c r="O15" s="119">
        <f t="shared" si="5"/>
        <v>0</v>
      </c>
    </row>
    <row r="16" spans="1:18" ht="31.5" customHeight="1">
      <c r="B16" s="57">
        <v>5</v>
      </c>
      <c r="C16" s="200" t="s">
        <v>25</v>
      </c>
      <c r="D16" s="117" t="str">
        <f t="shared" si="0"/>
        <v>-</v>
      </c>
      <c r="E16" s="142" t="str">
        <f t="shared" si="1"/>
        <v>-</v>
      </c>
      <c r="F16" s="143"/>
      <c r="G16" s="118" t="str">
        <f t="shared" si="2"/>
        <v>-</v>
      </c>
      <c r="H16" s="118" t="str">
        <f t="shared" si="3"/>
        <v>-</v>
      </c>
      <c r="I16" s="119">
        <f>IF('Nieponiesienie kosztów'!$Q$8="2013",LOOKUP($C16,Instalacje,Arkusz1!$F$8:$F$182),IF('Nieponiesienie kosztów'!$Q$8="2014",LOOKUP($C16,Instalacje,Arkusz1!$G$8:$G$182),IF('Nieponiesienie kosztów'!$Q$8="2015",LOOKUP($C16,Instalacje,Arkusz1!$H$8:$H$182),IF('Nieponiesienie kosztów'!$Q$8="2016",LOOKUP($C16,Instalacje,Arkusz1!$I$8:$I$182),IF('Nieponiesienie kosztów'!$Q$8="2017",LOOKUP($C16,Instalacje,Arkusz1!$J$8:$J$182),IF('Nieponiesienie kosztów'!$Q$8="2018",LOOKUP($C16,Instalacje,Arkusz1!$K$8:$K$182),IF('Nieponiesienie kosztów'!$Q$8="2019",LOOKUP($C16,Instalacje,Arkusz1!$L$8:$L$182),IF('Nieponiesienie kosztów'!$Q$8="2020",LOOKUP($C16,Instalacje,Arkusz1!$M$8:$M$182),0))))))))</f>
        <v>0</v>
      </c>
      <c r="J16" s="201">
        <v>0</v>
      </c>
      <c r="K16" s="201">
        <v>0</v>
      </c>
      <c r="L16" s="119">
        <f t="shared" si="4"/>
        <v>0</v>
      </c>
      <c r="M16" s="201">
        <v>0</v>
      </c>
      <c r="N16" s="201">
        <v>0</v>
      </c>
      <c r="O16" s="119">
        <f t="shared" si="5"/>
        <v>0</v>
      </c>
    </row>
    <row r="17" spans="2:15" ht="31.5" customHeight="1">
      <c r="B17" s="57">
        <v>7</v>
      </c>
      <c r="C17" s="200" t="s">
        <v>25</v>
      </c>
      <c r="D17" s="117" t="str">
        <f t="shared" si="0"/>
        <v>-</v>
      </c>
      <c r="E17" s="142" t="str">
        <f t="shared" si="1"/>
        <v>-</v>
      </c>
      <c r="F17" s="143"/>
      <c r="G17" s="118" t="str">
        <f t="shared" si="2"/>
        <v>-</v>
      </c>
      <c r="H17" s="118" t="str">
        <f t="shared" si="3"/>
        <v>-</v>
      </c>
      <c r="I17" s="119">
        <f>IF('Nieponiesienie kosztów'!$Q$8="2013",LOOKUP($C17,Instalacje,Arkusz1!$F$8:$F$182),IF('Nieponiesienie kosztów'!$Q$8="2014",LOOKUP($C17,Instalacje,Arkusz1!$G$8:$G$182),IF('Nieponiesienie kosztów'!$Q$8="2015",LOOKUP($C17,Instalacje,Arkusz1!$H$8:$H$182),IF('Nieponiesienie kosztów'!$Q$8="2016",LOOKUP($C17,Instalacje,Arkusz1!$I$8:$I$182),IF('Nieponiesienie kosztów'!$Q$8="2017",LOOKUP($C17,Instalacje,Arkusz1!$J$8:$J$182),IF('Nieponiesienie kosztów'!$Q$8="2018",LOOKUP($C17,Instalacje,Arkusz1!$K$8:$K$182),IF('Nieponiesienie kosztów'!$Q$8="2019",LOOKUP($C17,Instalacje,Arkusz1!$L$8:$L$182),IF('Nieponiesienie kosztów'!$Q$8="2020",LOOKUP($C17,Instalacje,Arkusz1!$M$8:$M$182),0))))))))</f>
        <v>0</v>
      </c>
      <c r="J17" s="201">
        <v>0</v>
      </c>
      <c r="K17" s="201">
        <v>0</v>
      </c>
      <c r="L17" s="119">
        <f t="shared" si="4"/>
        <v>0</v>
      </c>
      <c r="M17" s="201">
        <v>0</v>
      </c>
      <c r="N17" s="201">
        <v>0</v>
      </c>
      <c r="O17" s="119">
        <f t="shared" si="5"/>
        <v>0</v>
      </c>
    </row>
    <row r="18" spans="2:15" ht="31.5" customHeight="1">
      <c r="B18" s="57">
        <v>8</v>
      </c>
      <c r="C18" s="200" t="s">
        <v>25</v>
      </c>
      <c r="D18" s="117" t="str">
        <f t="shared" si="0"/>
        <v>-</v>
      </c>
      <c r="E18" s="142" t="str">
        <f t="shared" si="1"/>
        <v>-</v>
      </c>
      <c r="F18" s="143"/>
      <c r="G18" s="118" t="str">
        <f t="shared" si="2"/>
        <v>-</v>
      </c>
      <c r="H18" s="118" t="str">
        <f t="shared" si="3"/>
        <v>-</v>
      </c>
      <c r="I18" s="119">
        <f>IF('Nieponiesienie kosztów'!$Q$8="2013",LOOKUP($C18,Instalacje,Arkusz1!$F$8:$F$182),IF('Nieponiesienie kosztów'!$Q$8="2014",LOOKUP($C18,Instalacje,Arkusz1!$G$8:$G$182),IF('Nieponiesienie kosztów'!$Q$8="2015",LOOKUP($C18,Instalacje,Arkusz1!$H$8:$H$182),IF('Nieponiesienie kosztów'!$Q$8="2016",LOOKUP($C18,Instalacje,Arkusz1!$I$8:$I$182),IF('Nieponiesienie kosztów'!$Q$8="2017",LOOKUP($C18,Instalacje,Arkusz1!$J$8:$J$182),IF('Nieponiesienie kosztów'!$Q$8="2018",LOOKUP($C18,Instalacje,Arkusz1!$K$8:$K$182),IF('Nieponiesienie kosztów'!$Q$8="2019",LOOKUP($C18,Instalacje,Arkusz1!$L$8:$L$182),IF('Nieponiesienie kosztów'!$Q$8="2020",LOOKUP($C18,Instalacje,Arkusz1!$M$8:$M$182),0))))))))</f>
        <v>0</v>
      </c>
      <c r="J18" s="201">
        <v>0</v>
      </c>
      <c r="K18" s="201">
        <v>0</v>
      </c>
      <c r="L18" s="119">
        <f t="shared" si="4"/>
        <v>0</v>
      </c>
      <c r="M18" s="201">
        <v>0</v>
      </c>
      <c r="N18" s="201">
        <v>0</v>
      </c>
      <c r="O18" s="119">
        <f t="shared" si="5"/>
        <v>0</v>
      </c>
    </row>
    <row r="19" spans="2:15" ht="31.5" customHeight="1">
      <c r="B19" s="57">
        <v>9</v>
      </c>
      <c r="C19" s="200" t="s">
        <v>25</v>
      </c>
      <c r="D19" s="117" t="str">
        <f t="shared" si="0"/>
        <v>-</v>
      </c>
      <c r="E19" s="142" t="str">
        <f t="shared" si="1"/>
        <v>-</v>
      </c>
      <c r="F19" s="143"/>
      <c r="G19" s="118" t="str">
        <f t="shared" si="2"/>
        <v>-</v>
      </c>
      <c r="H19" s="118" t="str">
        <f t="shared" si="3"/>
        <v>-</v>
      </c>
      <c r="I19" s="119">
        <f>IF('Nieponiesienie kosztów'!$Q$8="2013",LOOKUP($C19,Instalacje,Arkusz1!$F$8:$F$182),IF('Nieponiesienie kosztów'!$Q$8="2014",LOOKUP($C19,Instalacje,Arkusz1!$G$8:$G$182),IF('Nieponiesienie kosztów'!$Q$8="2015",LOOKUP($C19,Instalacje,Arkusz1!$H$8:$H$182),IF('Nieponiesienie kosztów'!$Q$8="2016",LOOKUP($C19,Instalacje,Arkusz1!$I$8:$I$182),IF('Nieponiesienie kosztów'!$Q$8="2017",LOOKUP($C19,Instalacje,Arkusz1!$J$8:$J$182),IF('Nieponiesienie kosztów'!$Q$8="2018",LOOKUP($C19,Instalacje,Arkusz1!$K$8:$K$182),IF('Nieponiesienie kosztów'!$Q$8="2019",LOOKUP($C19,Instalacje,Arkusz1!$L$8:$L$182),IF('Nieponiesienie kosztów'!$Q$8="2020",LOOKUP($C19,Instalacje,Arkusz1!$M$8:$M$182),0))))))))</f>
        <v>0</v>
      </c>
      <c r="J19" s="201">
        <v>0</v>
      </c>
      <c r="K19" s="201">
        <v>0</v>
      </c>
      <c r="L19" s="119">
        <f t="shared" si="4"/>
        <v>0</v>
      </c>
      <c r="M19" s="201">
        <v>0</v>
      </c>
      <c r="N19" s="201">
        <v>0</v>
      </c>
      <c r="O19" s="119">
        <f t="shared" si="5"/>
        <v>0</v>
      </c>
    </row>
    <row r="20" spans="2:15" ht="31.5" customHeight="1">
      <c r="B20" s="57">
        <v>10</v>
      </c>
      <c r="C20" s="200" t="s">
        <v>25</v>
      </c>
      <c r="D20" s="117" t="str">
        <f t="shared" si="0"/>
        <v>-</v>
      </c>
      <c r="E20" s="142" t="str">
        <f t="shared" si="1"/>
        <v>-</v>
      </c>
      <c r="F20" s="143"/>
      <c r="G20" s="118" t="str">
        <f t="shared" si="2"/>
        <v>-</v>
      </c>
      <c r="H20" s="118" t="str">
        <f t="shared" si="3"/>
        <v>-</v>
      </c>
      <c r="I20" s="119">
        <f>IF('Nieponiesienie kosztów'!$Q$8="2013",LOOKUP($C20,Instalacje,Arkusz1!$F$8:$F$182),IF('Nieponiesienie kosztów'!$Q$8="2014",LOOKUP($C20,Instalacje,Arkusz1!$G$8:$G$182),IF('Nieponiesienie kosztów'!$Q$8="2015",LOOKUP($C20,Instalacje,Arkusz1!$H$8:$H$182),IF('Nieponiesienie kosztów'!$Q$8="2016",LOOKUP($C20,Instalacje,Arkusz1!$I$8:$I$182),IF('Nieponiesienie kosztów'!$Q$8="2017",LOOKUP($C20,Instalacje,Arkusz1!$J$8:$J$182),IF('Nieponiesienie kosztów'!$Q$8="2018",LOOKUP($C20,Instalacje,Arkusz1!$K$8:$K$182),IF('Nieponiesienie kosztów'!$Q$8="2019",LOOKUP($C20,Instalacje,Arkusz1!$L$8:$L$182),IF('Nieponiesienie kosztów'!$Q$8="2020",LOOKUP($C20,Instalacje,Arkusz1!$M$8:$M$182),0))))))))</f>
        <v>0</v>
      </c>
      <c r="J20" s="201">
        <v>0</v>
      </c>
      <c r="K20" s="201">
        <v>0</v>
      </c>
      <c r="L20" s="119">
        <f t="shared" si="4"/>
        <v>0</v>
      </c>
      <c r="M20" s="201">
        <v>0</v>
      </c>
      <c r="N20" s="201">
        <v>0</v>
      </c>
      <c r="O20" s="119">
        <f t="shared" si="5"/>
        <v>0</v>
      </c>
    </row>
    <row r="21" spans="2:15" ht="31.5" customHeight="1">
      <c r="B21" s="57">
        <v>11</v>
      </c>
      <c r="C21" s="200" t="s">
        <v>25</v>
      </c>
      <c r="D21" s="117" t="str">
        <f t="shared" si="0"/>
        <v>-</v>
      </c>
      <c r="E21" s="142" t="str">
        <f t="shared" si="1"/>
        <v>-</v>
      </c>
      <c r="F21" s="143"/>
      <c r="G21" s="118" t="str">
        <f t="shared" si="2"/>
        <v>-</v>
      </c>
      <c r="H21" s="118" t="str">
        <f t="shared" si="3"/>
        <v>-</v>
      </c>
      <c r="I21" s="119">
        <f>IF('Nieponiesienie kosztów'!$Q$8="2013",LOOKUP($C21,Instalacje,Arkusz1!$F$8:$F$182),IF('Nieponiesienie kosztów'!$Q$8="2014",LOOKUP($C21,Instalacje,Arkusz1!$G$8:$G$182),IF('Nieponiesienie kosztów'!$Q$8="2015",LOOKUP($C21,Instalacje,Arkusz1!$H$8:$H$182),IF('Nieponiesienie kosztów'!$Q$8="2016",LOOKUP($C21,Instalacje,Arkusz1!$I$8:$I$182),IF('Nieponiesienie kosztów'!$Q$8="2017",LOOKUP($C21,Instalacje,Arkusz1!$J$8:$J$182),IF('Nieponiesienie kosztów'!$Q$8="2018",LOOKUP($C21,Instalacje,Arkusz1!$K$8:$K$182),IF('Nieponiesienie kosztów'!$Q$8="2019",LOOKUP($C21,Instalacje,Arkusz1!$L$8:$L$182),IF('Nieponiesienie kosztów'!$Q$8="2020",LOOKUP($C21,Instalacje,Arkusz1!$M$8:$M$182),0))))))))</f>
        <v>0</v>
      </c>
      <c r="J21" s="201">
        <v>0</v>
      </c>
      <c r="K21" s="201">
        <v>0</v>
      </c>
      <c r="L21" s="119">
        <f t="shared" si="4"/>
        <v>0</v>
      </c>
      <c r="M21" s="201">
        <v>0</v>
      </c>
      <c r="N21" s="201">
        <v>0</v>
      </c>
      <c r="O21" s="119">
        <f t="shared" si="5"/>
        <v>0</v>
      </c>
    </row>
    <row r="22" spans="2:15" ht="31.5" customHeight="1">
      <c r="B22" s="57">
        <v>12</v>
      </c>
      <c r="C22" s="200" t="s">
        <v>25</v>
      </c>
      <c r="D22" s="117" t="str">
        <f t="shared" si="0"/>
        <v>-</v>
      </c>
      <c r="E22" s="142" t="str">
        <f t="shared" si="1"/>
        <v>-</v>
      </c>
      <c r="F22" s="143"/>
      <c r="G22" s="118" t="str">
        <f t="shared" si="2"/>
        <v>-</v>
      </c>
      <c r="H22" s="118" t="str">
        <f t="shared" si="3"/>
        <v>-</v>
      </c>
      <c r="I22" s="119">
        <f>IF('Nieponiesienie kosztów'!$Q$8="2013",LOOKUP($C22,Instalacje,Arkusz1!$F$8:$F$182),IF('Nieponiesienie kosztów'!$Q$8="2014",LOOKUP($C22,Instalacje,Arkusz1!$G$8:$G$182),IF('Nieponiesienie kosztów'!$Q$8="2015",LOOKUP($C22,Instalacje,Arkusz1!$H$8:$H$182),IF('Nieponiesienie kosztów'!$Q$8="2016",LOOKUP($C22,Instalacje,Arkusz1!$I$8:$I$182),IF('Nieponiesienie kosztów'!$Q$8="2017",LOOKUP($C22,Instalacje,Arkusz1!$J$8:$J$182),IF('Nieponiesienie kosztów'!$Q$8="2018",LOOKUP($C22,Instalacje,Arkusz1!$K$8:$K$182),IF('Nieponiesienie kosztów'!$Q$8="2019",LOOKUP($C22,Instalacje,Arkusz1!$L$8:$L$182),IF('Nieponiesienie kosztów'!$Q$8="2020",LOOKUP($C22,Instalacje,Arkusz1!$M$8:$M$182),0))))))))</f>
        <v>0</v>
      </c>
      <c r="J22" s="201">
        <v>0</v>
      </c>
      <c r="K22" s="201">
        <v>0</v>
      </c>
      <c r="L22" s="119">
        <f t="shared" si="4"/>
        <v>0</v>
      </c>
      <c r="M22" s="201">
        <v>0</v>
      </c>
      <c r="N22" s="201">
        <v>0</v>
      </c>
      <c r="O22" s="119">
        <f t="shared" si="5"/>
        <v>0</v>
      </c>
    </row>
    <row r="23" spans="2:15" ht="31.5" customHeight="1">
      <c r="B23" s="57">
        <v>13</v>
      </c>
      <c r="C23" s="200" t="s">
        <v>25</v>
      </c>
      <c r="D23" s="117" t="str">
        <f t="shared" si="0"/>
        <v>-</v>
      </c>
      <c r="E23" s="142" t="str">
        <f t="shared" si="1"/>
        <v>-</v>
      </c>
      <c r="F23" s="143"/>
      <c r="G23" s="118" t="str">
        <f t="shared" si="2"/>
        <v>-</v>
      </c>
      <c r="H23" s="118" t="str">
        <f t="shared" si="3"/>
        <v>-</v>
      </c>
      <c r="I23" s="119">
        <f>IF('Nieponiesienie kosztów'!$Q$8="2013",LOOKUP($C23,Instalacje,Arkusz1!$F$8:$F$182),IF('Nieponiesienie kosztów'!$Q$8="2014",LOOKUP($C23,Instalacje,Arkusz1!$G$8:$G$182),IF('Nieponiesienie kosztów'!$Q$8="2015",LOOKUP($C23,Instalacje,Arkusz1!$H$8:$H$182),IF('Nieponiesienie kosztów'!$Q$8="2016",LOOKUP($C23,Instalacje,Arkusz1!$I$8:$I$182),IF('Nieponiesienie kosztów'!$Q$8="2017",LOOKUP($C23,Instalacje,Arkusz1!$J$8:$J$182),IF('Nieponiesienie kosztów'!$Q$8="2018",LOOKUP($C23,Instalacje,Arkusz1!$K$8:$K$182),IF('Nieponiesienie kosztów'!$Q$8="2019",LOOKUP($C23,Instalacje,Arkusz1!$L$8:$L$182),IF('Nieponiesienie kosztów'!$Q$8="2020",LOOKUP($C23,Instalacje,Arkusz1!$M$8:$M$182),0))))))))</f>
        <v>0</v>
      </c>
      <c r="J23" s="201">
        <v>0</v>
      </c>
      <c r="K23" s="201">
        <v>0</v>
      </c>
      <c r="L23" s="119">
        <f t="shared" si="4"/>
        <v>0</v>
      </c>
      <c r="M23" s="201">
        <v>0</v>
      </c>
      <c r="N23" s="201">
        <v>0</v>
      </c>
      <c r="O23" s="119">
        <f t="shared" si="5"/>
        <v>0</v>
      </c>
    </row>
    <row r="24" spans="2:15" ht="31.5" customHeight="1">
      <c r="B24" s="57">
        <v>14</v>
      </c>
      <c r="C24" s="200" t="s">
        <v>25</v>
      </c>
      <c r="D24" s="117" t="str">
        <f t="shared" si="0"/>
        <v>-</v>
      </c>
      <c r="E24" s="142" t="str">
        <f t="shared" si="1"/>
        <v>-</v>
      </c>
      <c r="F24" s="143"/>
      <c r="G24" s="118" t="str">
        <f t="shared" si="2"/>
        <v>-</v>
      </c>
      <c r="H24" s="118" t="str">
        <f t="shared" si="3"/>
        <v>-</v>
      </c>
      <c r="I24" s="119">
        <f>IF('Nieponiesienie kosztów'!$Q$8="2013",LOOKUP($C24,Instalacje,Arkusz1!$F$8:$F$182),IF('Nieponiesienie kosztów'!$Q$8="2014",LOOKUP($C24,Instalacje,Arkusz1!$G$8:$G$182),IF('Nieponiesienie kosztów'!$Q$8="2015",LOOKUP($C24,Instalacje,Arkusz1!$H$8:$H$182),IF('Nieponiesienie kosztów'!$Q$8="2016",LOOKUP($C24,Instalacje,Arkusz1!$I$8:$I$182),IF('Nieponiesienie kosztów'!$Q$8="2017",LOOKUP($C24,Instalacje,Arkusz1!$J$8:$J$182),IF('Nieponiesienie kosztów'!$Q$8="2018",LOOKUP($C24,Instalacje,Arkusz1!$K$8:$K$182),IF('Nieponiesienie kosztów'!$Q$8="2019",LOOKUP($C24,Instalacje,Arkusz1!$L$8:$L$182),IF('Nieponiesienie kosztów'!$Q$8="2020",LOOKUP($C24,Instalacje,Arkusz1!$M$8:$M$182),0))))))))</f>
        <v>0</v>
      </c>
      <c r="J24" s="201">
        <v>0</v>
      </c>
      <c r="K24" s="201">
        <v>0</v>
      </c>
      <c r="L24" s="119">
        <f t="shared" si="4"/>
        <v>0</v>
      </c>
      <c r="M24" s="201">
        <v>0</v>
      </c>
      <c r="N24" s="201">
        <v>0</v>
      </c>
      <c r="O24" s="119">
        <f t="shared" si="5"/>
        <v>0</v>
      </c>
    </row>
    <row r="25" spans="2:15" ht="31.5" customHeight="1">
      <c r="B25" s="57">
        <v>15</v>
      </c>
      <c r="C25" s="200" t="s">
        <v>25</v>
      </c>
      <c r="D25" s="117" t="str">
        <f t="shared" si="0"/>
        <v>-</v>
      </c>
      <c r="E25" s="142" t="str">
        <f t="shared" si="1"/>
        <v>-</v>
      </c>
      <c r="F25" s="143"/>
      <c r="G25" s="118" t="str">
        <f t="shared" si="2"/>
        <v>-</v>
      </c>
      <c r="H25" s="118" t="str">
        <f t="shared" si="3"/>
        <v>-</v>
      </c>
      <c r="I25" s="119">
        <f>IF('Nieponiesienie kosztów'!$Q$8="2013",LOOKUP($C25,Instalacje,Arkusz1!$F$8:$F$182),IF('Nieponiesienie kosztów'!$Q$8="2014",LOOKUP($C25,Instalacje,Arkusz1!$G$8:$G$182),IF('Nieponiesienie kosztów'!$Q$8="2015",LOOKUP($C25,Instalacje,Arkusz1!$H$8:$H$182),IF('Nieponiesienie kosztów'!$Q$8="2016",LOOKUP($C25,Instalacje,Arkusz1!$I$8:$I$182),IF('Nieponiesienie kosztów'!$Q$8="2017",LOOKUP($C25,Instalacje,Arkusz1!$J$8:$J$182),IF('Nieponiesienie kosztów'!$Q$8="2018",LOOKUP($C25,Instalacje,Arkusz1!$K$8:$K$182),IF('Nieponiesienie kosztów'!$Q$8="2019",LOOKUP($C25,Instalacje,Arkusz1!$L$8:$L$182),IF('Nieponiesienie kosztów'!$Q$8="2020",LOOKUP($C25,Instalacje,Arkusz1!$M$8:$M$182),0))))))))</f>
        <v>0</v>
      </c>
      <c r="J25" s="201">
        <v>0</v>
      </c>
      <c r="K25" s="201">
        <v>0</v>
      </c>
      <c r="L25" s="119">
        <f t="shared" si="4"/>
        <v>0</v>
      </c>
      <c r="M25" s="201">
        <v>0</v>
      </c>
      <c r="N25" s="201">
        <v>0</v>
      </c>
      <c r="O25" s="119">
        <f t="shared" si="5"/>
        <v>0</v>
      </c>
    </row>
    <row r="26" spans="2:15" ht="31.5" customHeight="1">
      <c r="B26" s="57">
        <v>16</v>
      </c>
      <c r="C26" s="200" t="s">
        <v>25</v>
      </c>
      <c r="D26" s="117" t="str">
        <f t="shared" si="0"/>
        <v>-</v>
      </c>
      <c r="E26" s="142" t="str">
        <f t="shared" si="1"/>
        <v>-</v>
      </c>
      <c r="F26" s="143"/>
      <c r="G26" s="118" t="str">
        <f t="shared" si="2"/>
        <v>-</v>
      </c>
      <c r="H26" s="118" t="str">
        <f t="shared" si="3"/>
        <v>-</v>
      </c>
      <c r="I26" s="119">
        <f>IF('Nieponiesienie kosztów'!$Q$8="2013",LOOKUP($C26,Instalacje,Arkusz1!$F$8:$F$182),IF('Nieponiesienie kosztów'!$Q$8="2014",LOOKUP($C26,Instalacje,Arkusz1!$G$8:$G$182),IF('Nieponiesienie kosztów'!$Q$8="2015",LOOKUP($C26,Instalacje,Arkusz1!$H$8:$H$182),IF('Nieponiesienie kosztów'!$Q$8="2016",LOOKUP($C26,Instalacje,Arkusz1!$I$8:$I$182),IF('Nieponiesienie kosztów'!$Q$8="2017",LOOKUP($C26,Instalacje,Arkusz1!$J$8:$J$182),IF('Nieponiesienie kosztów'!$Q$8="2018",LOOKUP($C26,Instalacje,Arkusz1!$K$8:$K$182),IF('Nieponiesienie kosztów'!$Q$8="2019",LOOKUP($C26,Instalacje,Arkusz1!$L$8:$L$182),IF('Nieponiesienie kosztów'!$Q$8="2020",LOOKUP($C26,Instalacje,Arkusz1!$M$8:$M$182),0))))))))</f>
        <v>0</v>
      </c>
      <c r="J26" s="201">
        <v>0</v>
      </c>
      <c r="K26" s="201">
        <v>0</v>
      </c>
      <c r="L26" s="119">
        <f t="shared" si="4"/>
        <v>0</v>
      </c>
      <c r="M26" s="201">
        <v>0</v>
      </c>
      <c r="N26" s="201">
        <v>0</v>
      </c>
      <c r="O26" s="119">
        <f t="shared" si="5"/>
        <v>0</v>
      </c>
    </row>
    <row r="27" spans="2:15" ht="31.5" customHeight="1">
      <c r="B27" s="57">
        <v>17</v>
      </c>
      <c r="C27" s="200" t="s">
        <v>25</v>
      </c>
      <c r="D27" s="117" t="str">
        <f t="shared" si="0"/>
        <v>-</v>
      </c>
      <c r="E27" s="142" t="str">
        <f t="shared" si="1"/>
        <v>-</v>
      </c>
      <c r="F27" s="143"/>
      <c r="G27" s="118" t="str">
        <f t="shared" si="2"/>
        <v>-</v>
      </c>
      <c r="H27" s="118" t="str">
        <f t="shared" si="3"/>
        <v>-</v>
      </c>
      <c r="I27" s="119">
        <f>IF('Nieponiesienie kosztów'!$Q$8="2013",LOOKUP($C27,Instalacje,Arkusz1!$F$8:$F$182),IF('Nieponiesienie kosztów'!$Q$8="2014",LOOKUP($C27,Instalacje,Arkusz1!$G$8:$G$182),IF('Nieponiesienie kosztów'!$Q$8="2015",LOOKUP($C27,Instalacje,Arkusz1!$H$8:$H$182),IF('Nieponiesienie kosztów'!$Q$8="2016",LOOKUP($C27,Instalacje,Arkusz1!$I$8:$I$182),IF('Nieponiesienie kosztów'!$Q$8="2017",LOOKUP($C27,Instalacje,Arkusz1!$J$8:$J$182),IF('Nieponiesienie kosztów'!$Q$8="2018",LOOKUP($C27,Instalacje,Arkusz1!$K$8:$K$182),IF('Nieponiesienie kosztów'!$Q$8="2019",LOOKUP($C27,Instalacje,Arkusz1!$L$8:$L$182),IF('Nieponiesienie kosztów'!$Q$8="2020",LOOKUP($C27,Instalacje,Arkusz1!$M$8:$M$182),0))))))))</f>
        <v>0</v>
      </c>
      <c r="J27" s="201">
        <v>0</v>
      </c>
      <c r="K27" s="201">
        <v>0</v>
      </c>
      <c r="L27" s="119">
        <f t="shared" si="4"/>
        <v>0</v>
      </c>
      <c r="M27" s="201">
        <v>0</v>
      </c>
      <c r="N27" s="201">
        <v>0</v>
      </c>
      <c r="O27" s="119">
        <f t="shared" si="5"/>
        <v>0</v>
      </c>
    </row>
    <row r="28" spans="2:15" ht="31.5" customHeight="1">
      <c r="B28" s="57">
        <v>18</v>
      </c>
      <c r="C28" s="200" t="s">
        <v>25</v>
      </c>
      <c r="D28" s="117" t="str">
        <f t="shared" si="0"/>
        <v>-</v>
      </c>
      <c r="E28" s="142" t="str">
        <f t="shared" si="1"/>
        <v>-</v>
      </c>
      <c r="F28" s="143"/>
      <c r="G28" s="118" t="str">
        <f t="shared" si="2"/>
        <v>-</v>
      </c>
      <c r="H28" s="118" t="str">
        <f t="shared" si="3"/>
        <v>-</v>
      </c>
      <c r="I28" s="119">
        <f>IF('Nieponiesienie kosztów'!$Q$8="2013",LOOKUP($C28,Instalacje,Arkusz1!$F$8:$F$182),IF('Nieponiesienie kosztów'!$Q$8="2014",LOOKUP($C28,Instalacje,Arkusz1!$G$8:$G$182),IF('Nieponiesienie kosztów'!$Q$8="2015",LOOKUP($C28,Instalacje,Arkusz1!$H$8:$H$182),IF('Nieponiesienie kosztów'!$Q$8="2016",LOOKUP($C28,Instalacje,Arkusz1!$I$8:$I$182),IF('Nieponiesienie kosztów'!$Q$8="2017",LOOKUP($C28,Instalacje,Arkusz1!$J$8:$J$182),IF('Nieponiesienie kosztów'!$Q$8="2018",LOOKUP($C28,Instalacje,Arkusz1!$K$8:$K$182),IF('Nieponiesienie kosztów'!$Q$8="2019",LOOKUP($C28,Instalacje,Arkusz1!$L$8:$L$182),IF('Nieponiesienie kosztów'!$Q$8="2020",LOOKUP($C28,Instalacje,Arkusz1!$M$8:$M$182),0))))))))</f>
        <v>0</v>
      </c>
      <c r="J28" s="201">
        <v>0</v>
      </c>
      <c r="K28" s="201">
        <v>0</v>
      </c>
      <c r="L28" s="119">
        <f t="shared" si="4"/>
        <v>0</v>
      </c>
      <c r="M28" s="201">
        <v>0</v>
      </c>
      <c r="N28" s="201">
        <v>0</v>
      </c>
      <c r="O28" s="119">
        <f t="shared" si="5"/>
        <v>0</v>
      </c>
    </row>
    <row r="29" spans="2:15" ht="31.5" customHeight="1">
      <c r="B29" s="57">
        <v>19</v>
      </c>
      <c r="C29" s="200" t="s">
        <v>25</v>
      </c>
      <c r="D29" s="117" t="str">
        <f t="shared" si="0"/>
        <v>-</v>
      </c>
      <c r="E29" s="142" t="str">
        <f t="shared" si="1"/>
        <v>-</v>
      </c>
      <c r="F29" s="143"/>
      <c r="G29" s="118" t="str">
        <f t="shared" si="2"/>
        <v>-</v>
      </c>
      <c r="H29" s="118" t="str">
        <f t="shared" si="3"/>
        <v>-</v>
      </c>
      <c r="I29" s="119">
        <f>IF('Nieponiesienie kosztów'!$Q$8="2013",LOOKUP($C29,Instalacje,Arkusz1!$F$8:$F$182),IF('Nieponiesienie kosztów'!$Q$8="2014",LOOKUP($C29,Instalacje,Arkusz1!$G$8:$G$182),IF('Nieponiesienie kosztów'!$Q$8="2015",LOOKUP($C29,Instalacje,Arkusz1!$H$8:$H$182),IF('Nieponiesienie kosztów'!$Q$8="2016",LOOKUP($C29,Instalacje,Arkusz1!$I$8:$I$182),IF('Nieponiesienie kosztów'!$Q$8="2017",LOOKUP($C29,Instalacje,Arkusz1!$J$8:$J$182),IF('Nieponiesienie kosztów'!$Q$8="2018",LOOKUP($C29,Instalacje,Arkusz1!$K$8:$K$182),IF('Nieponiesienie kosztów'!$Q$8="2019",LOOKUP($C29,Instalacje,Arkusz1!$L$8:$L$182),IF('Nieponiesienie kosztów'!$Q$8="2020",LOOKUP($C29,Instalacje,Arkusz1!$M$8:$M$182),0))))))))</f>
        <v>0</v>
      </c>
      <c r="J29" s="201">
        <v>0</v>
      </c>
      <c r="K29" s="201">
        <v>0</v>
      </c>
      <c r="L29" s="119">
        <f t="shared" si="4"/>
        <v>0</v>
      </c>
      <c r="M29" s="201">
        <v>0</v>
      </c>
      <c r="N29" s="201">
        <v>0</v>
      </c>
      <c r="O29" s="119">
        <f t="shared" si="5"/>
        <v>0</v>
      </c>
    </row>
    <row r="30" spans="2:15" ht="31.5" customHeight="1">
      <c r="B30" s="57">
        <v>20</v>
      </c>
      <c r="C30" s="200" t="s">
        <v>25</v>
      </c>
      <c r="D30" s="117" t="str">
        <f t="shared" si="0"/>
        <v>-</v>
      </c>
      <c r="E30" s="142" t="str">
        <f t="shared" si="1"/>
        <v>-</v>
      </c>
      <c r="F30" s="143"/>
      <c r="G30" s="118" t="str">
        <f t="shared" si="2"/>
        <v>-</v>
      </c>
      <c r="H30" s="118" t="str">
        <f t="shared" si="3"/>
        <v>-</v>
      </c>
      <c r="I30" s="119">
        <f>IF('Nieponiesienie kosztów'!$Q$8="2013",LOOKUP($C30,Instalacje,Arkusz1!$F$8:$F$182),IF('Nieponiesienie kosztów'!$Q$8="2014",LOOKUP($C30,Instalacje,Arkusz1!$G$8:$G$182),IF('Nieponiesienie kosztów'!$Q$8="2015",LOOKUP($C30,Instalacje,Arkusz1!$H$8:$H$182),IF('Nieponiesienie kosztów'!$Q$8="2016",LOOKUP($C30,Instalacje,Arkusz1!$I$8:$I$182),IF('Nieponiesienie kosztów'!$Q$8="2017",LOOKUP($C30,Instalacje,Arkusz1!$J$8:$J$182),IF('Nieponiesienie kosztów'!$Q$8="2018",LOOKUP($C30,Instalacje,Arkusz1!$K$8:$K$182),IF('Nieponiesienie kosztów'!$Q$8="2019",LOOKUP($C30,Instalacje,Arkusz1!$L$8:$L$182),IF('Nieponiesienie kosztów'!$Q$8="2020",LOOKUP($C30,Instalacje,Arkusz1!$M$8:$M$182),0))))))))</f>
        <v>0</v>
      </c>
      <c r="J30" s="201">
        <v>0</v>
      </c>
      <c r="K30" s="201">
        <v>0</v>
      </c>
      <c r="L30" s="119">
        <f t="shared" si="4"/>
        <v>0</v>
      </c>
      <c r="M30" s="201">
        <v>0</v>
      </c>
      <c r="N30" s="201">
        <v>0</v>
      </c>
      <c r="O30" s="119">
        <f t="shared" si="5"/>
        <v>0</v>
      </c>
    </row>
    <row r="31" spans="2:15">
      <c r="B31" s="147" t="s">
        <v>38</v>
      </c>
      <c r="C31" s="148"/>
      <c r="D31" s="148"/>
      <c r="E31" s="148"/>
      <c r="F31" s="148"/>
      <c r="G31" s="148"/>
      <c r="H31" s="149"/>
      <c r="I31" s="60">
        <f t="shared" ref="I31:O31" si="6">SUM(I12:I30)</f>
        <v>0</v>
      </c>
      <c r="J31" s="60">
        <f t="shared" si="6"/>
        <v>0</v>
      </c>
      <c r="K31" s="60">
        <f t="shared" si="6"/>
        <v>0</v>
      </c>
      <c r="L31" s="60">
        <f t="shared" si="6"/>
        <v>0</v>
      </c>
      <c r="M31" s="60">
        <f t="shared" si="6"/>
        <v>0</v>
      </c>
      <c r="N31" s="60">
        <f t="shared" si="6"/>
        <v>0</v>
      </c>
      <c r="O31" s="60">
        <f t="shared" si="6"/>
        <v>0</v>
      </c>
    </row>
    <row r="32" spans="2:15">
      <c r="B32" s="61"/>
      <c r="C32" s="74"/>
      <c r="D32" s="75"/>
      <c r="E32" s="75"/>
      <c r="F32" s="75"/>
      <c r="G32" s="75"/>
      <c r="H32" s="76"/>
      <c r="I32" s="77"/>
      <c r="J32" s="77"/>
      <c r="K32" s="77"/>
      <c r="L32" s="77"/>
      <c r="M32" s="77"/>
      <c r="N32" s="78"/>
      <c r="O32" s="78"/>
    </row>
    <row r="33" spans="2:17" ht="97.5" customHeight="1">
      <c r="B33" s="57" t="s">
        <v>715</v>
      </c>
      <c r="C33" s="58" t="s">
        <v>738</v>
      </c>
      <c r="D33" s="57" t="s">
        <v>661</v>
      </c>
      <c r="E33" s="145" t="s">
        <v>740</v>
      </c>
      <c r="F33" s="146"/>
      <c r="G33" s="58" t="s">
        <v>662</v>
      </c>
      <c r="H33" s="145" t="s">
        <v>696</v>
      </c>
      <c r="I33" s="146"/>
      <c r="J33" s="79" t="s">
        <v>741</v>
      </c>
      <c r="K33" s="79" t="s">
        <v>742</v>
      </c>
      <c r="L33" s="58" t="s">
        <v>743</v>
      </c>
      <c r="M33" s="79" t="s">
        <v>663</v>
      </c>
      <c r="N33" s="79" t="s">
        <v>743</v>
      </c>
      <c r="O33" s="79" t="s">
        <v>744</v>
      </c>
      <c r="Q33" s="114"/>
    </row>
    <row r="34" spans="2:17" ht="31.5" customHeight="1">
      <c r="B34" s="57">
        <v>1</v>
      </c>
      <c r="C34" s="202" t="s">
        <v>25</v>
      </c>
      <c r="D34" s="117" t="str">
        <f t="shared" ref="D34:D52" si="7">LOOKUP($C34,Instalacje,NrKPRU)</f>
        <v>-</v>
      </c>
      <c r="E34" s="203"/>
      <c r="F34" s="204"/>
      <c r="G34" s="205"/>
      <c r="H34" s="206"/>
      <c r="I34" s="207"/>
      <c r="J34" s="208" t="s">
        <v>25</v>
      </c>
      <c r="K34" s="208" t="s">
        <v>25</v>
      </c>
      <c r="L34" s="208"/>
      <c r="M34" s="208"/>
      <c r="N34" s="208"/>
      <c r="O34" s="208"/>
    </row>
    <row r="35" spans="2:17" ht="31.5" customHeight="1">
      <c r="B35" s="57">
        <v>2</v>
      </c>
      <c r="C35" s="202" t="s">
        <v>25</v>
      </c>
      <c r="D35" s="117" t="str">
        <f t="shared" si="7"/>
        <v>-</v>
      </c>
      <c r="E35" s="203"/>
      <c r="F35" s="204"/>
      <c r="G35" s="205"/>
      <c r="H35" s="206"/>
      <c r="I35" s="207"/>
      <c r="J35" s="208" t="s">
        <v>25</v>
      </c>
      <c r="K35" s="208" t="s">
        <v>25</v>
      </c>
      <c r="L35" s="208"/>
      <c r="M35" s="208"/>
      <c r="N35" s="208"/>
      <c r="O35" s="208"/>
    </row>
    <row r="36" spans="2:17" ht="31.5" customHeight="1">
      <c r="B36" s="57">
        <v>3</v>
      </c>
      <c r="C36" s="202" t="s">
        <v>25</v>
      </c>
      <c r="D36" s="117" t="str">
        <f t="shared" si="7"/>
        <v>-</v>
      </c>
      <c r="E36" s="203"/>
      <c r="F36" s="204"/>
      <c r="G36" s="205"/>
      <c r="H36" s="206"/>
      <c r="I36" s="207"/>
      <c r="J36" s="208" t="s">
        <v>25</v>
      </c>
      <c r="K36" s="208" t="s">
        <v>25</v>
      </c>
      <c r="L36" s="208"/>
      <c r="M36" s="208"/>
      <c r="N36" s="208"/>
      <c r="O36" s="208"/>
    </row>
    <row r="37" spans="2:17" ht="31.5" customHeight="1">
      <c r="B37" s="57">
        <v>4</v>
      </c>
      <c r="C37" s="202" t="s">
        <v>25</v>
      </c>
      <c r="D37" s="117" t="str">
        <f t="shared" si="7"/>
        <v>-</v>
      </c>
      <c r="E37" s="203"/>
      <c r="F37" s="204"/>
      <c r="G37" s="205"/>
      <c r="H37" s="206"/>
      <c r="I37" s="207"/>
      <c r="J37" s="208" t="s">
        <v>25</v>
      </c>
      <c r="K37" s="208" t="s">
        <v>25</v>
      </c>
      <c r="L37" s="208"/>
      <c r="M37" s="208"/>
      <c r="N37" s="208"/>
      <c r="O37" s="208"/>
    </row>
    <row r="38" spans="2:17" ht="31.5" customHeight="1">
      <c r="B38" s="57">
        <v>5</v>
      </c>
      <c r="C38" s="202" t="s">
        <v>25</v>
      </c>
      <c r="D38" s="117" t="str">
        <f t="shared" si="7"/>
        <v>-</v>
      </c>
      <c r="E38" s="203"/>
      <c r="F38" s="204"/>
      <c r="G38" s="205"/>
      <c r="H38" s="206"/>
      <c r="I38" s="207"/>
      <c r="J38" s="208" t="s">
        <v>25</v>
      </c>
      <c r="K38" s="208" t="s">
        <v>25</v>
      </c>
      <c r="L38" s="208"/>
      <c r="M38" s="208"/>
      <c r="N38" s="208"/>
      <c r="O38" s="208"/>
    </row>
    <row r="39" spans="2:17" ht="31.5" customHeight="1">
      <c r="B39" s="57">
        <v>7</v>
      </c>
      <c r="C39" s="202" t="s">
        <v>25</v>
      </c>
      <c r="D39" s="117" t="str">
        <f t="shared" si="7"/>
        <v>-</v>
      </c>
      <c r="E39" s="203"/>
      <c r="F39" s="204"/>
      <c r="G39" s="205"/>
      <c r="H39" s="206"/>
      <c r="I39" s="207"/>
      <c r="J39" s="208" t="s">
        <v>25</v>
      </c>
      <c r="K39" s="208" t="s">
        <v>25</v>
      </c>
      <c r="L39" s="208"/>
      <c r="M39" s="208"/>
      <c r="N39" s="208"/>
      <c r="O39" s="208"/>
    </row>
    <row r="40" spans="2:17" ht="31.5" customHeight="1">
      <c r="B40" s="57">
        <v>8</v>
      </c>
      <c r="C40" s="202" t="s">
        <v>25</v>
      </c>
      <c r="D40" s="117" t="str">
        <f t="shared" si="7"/>
        <v>-</v>
      </c>
      <c r="E40" s="203"/>
      <c r="F40" s="204"/>
      <c r="G40" s="205"/>
      <c r="H40" s="206"/>
      <c r="I40" s="207"/>
      <c r="J40" s="208" t="s">
        <v>25</v>
      </c>
      <c r="K40" s="208" t="s">
        <v>25</v>
      </c>
      <c r="L40" s="208"/>
      <c r="M40" s="208"/>
      <c r="N40" s="208"/>
      <c r="O40" s="208"/>
    </row>
    <row r="41" spans="2:17" ht="31.5" customHeight="1">
      <c r="B41" s="57">
        <v>9</v>
      </c>
      <c r="C41" s="202" t="s">
        <v>25</v>
      </c>
      <c r="D41" s="117" t="str">
        <f t="shared" si="7"/>
        <v>-</v>
      </c>
      <c r="E41" s="203"/>
      <c r="F41" s="204"/>
      <c r="G41" s="205"/>
      <c r="H41" s="206"/>
      <c r="I41" s="207"/>
      <c r="J41" s="208" t="s">
        <v>25</v>
      </c>
      <c r="K41" s="208" t="s">
        <v>25</v>
      </c>
      <c r="L41" s="208"/>
      <c r="M41" s="208"/>
      <c r="N41" s="208"/>
      <c r="O41" s="208"/>
    </row>
    <row r="42" spans="2:17" ht="31.5" customHeight="1">
      <c r="B42" s="57">
        <v>10</v>
      </c>
      <c r="C42" s="202" t="s">
        <v>25</v>
      </c>
      <c r="D42" s="117" t="str">
        <f t="shared" si="7"/>
        <v>-</v>
      </c>
      <c r="E42" s="203"/>
      <c r="F42" s="204"/>
      <c r="G42" s="205"/>
      <c r="H42" s="206"/>
      <c r="I42" s="207"/>
      <c r="J42" s="208" t="s">
        <v>25</v>
      </c>
      <c r="K42" s="208" t="s">
        <v>25</v>
      </c>
      <c r="L42" s="208"/>
      <c r="M42" s="208"/>
      <c r="N42" s="208"/>
      <c r="O42" s="208"/>
    </row>
    <row r="43" spans="2:17" ht="31.5" customHeight="1">
      <c r="B43" s="57">
        <v>11</v>
      </c>
      <c r="C43" s="202" t="s">
        <v>25</v>
      </c>
      <c r="D43" s="117" t="str">
        <f t="shared" si="7"/>
        <v>-</v>
      </c>
      <c r="E43" s="203"/>
      <c r="F43" s="204"/>
      <c r="G43" s="205"/>
      <c r="H43" s="206"/>
      <c r="I43" s="207"/>
      <c r="J43" s="208" t="s">
        <v>25</v>
      </c>
      <c r="K43" s="208" t="s">
        <v>25</v>
      </c>
      <c r="L43" s="208"/>
      <c r="M43" s="208"/>
      <c r="N43" s="208"/>
      <c r="O43" s="208"/>
    </row>
    <row r="44" spans="2:17" ht="31.5" customHeight="1">
      <c r="B44" s="57">
        <v>12</v>
      </c>
      <c r="C44" s="202" t="s">
        <v>25</v>
      </c>
      <c r="D44" s="117" t="str">
        <f t="shared" si="7"/>
        <v>-</v>
      </c>
      <c r="E44" s="203"/>
      <c r="F44" s="204"/>
      <c r="G44" s="205"/>
      <c r="H44" s="206"/>
      <c r="I44" s="207"/>
      <c r="J44" s="208" t="s">
        <v>25</v>
      </c>
      <c r="K44" s="208" t="s">
        <v>25</v>
      </c>
      <c r="L44" s="208"/>
      <c r="M44" s="208"/>
      <c r="N44" s="208"/>
      <c r="O44" s="208"/>
    </row>
    <row r="45" spans="2:17" ht="31.5" customHeight="1">
      <c r="B45" s="57">
        <v>13</v>
      </c>
      <c r="C45" s="202" t="s">
        <v>25</v>
      </c>
      <c r="D45" s="117" t="str">
        <f t="shared" si="7"/>
        <v>-</v>
      </c>
      <c r="E45" s="203"/>
      <c r="F45" s="204"/>
      <c r="G45" s="205"/>
      <c r="H45" s="206"/>
      <c r="I45" s="207"/>
      <c r="J45" s="208" t="s">
        <v>25</v>
      </c>
      <c r="K45" s="208" t="s">
        <v>25</v>
      </c>
      <c r="L45" s="208"/>
      <c r="M45" s="208"/>
      <c r="N45" s="208"/>
      <c r="O45" s="208"/>
    </row>
    <row r="46" spans="2:17" ht="31.5" customHeight="1">
      <c r="B46" s="57">
        <v>14</v>
      </c>
      <c r="C46" s="202" t="s">
        <v>25</v>
      </c>
      <c r="D46" s="117" t="str">
        <f t="shared" si="7"/>
        <v>-</v>
      </c>
      <c r="E46" s="203"/>
      <c r="F46" s="204"/>
      <c r="G46" s="205"/>
      <c r="H46" s="206"/>
      <c r="I46" s="207"/>
      <c r="J46" s="208" t="s">
        <v>25</v>
      </c>
      <c r="K46" s="208" t="s">
        <v>25</v>
      </c>
      <c r="L46" s="208"/>
      <c r="M46" s="208"/>
      <c r="N46" s="208"/>
      <c r="O46" s="208"/>
    </row>
    <row r="47" spans="2:17" ht="31.5" customHeight="1">
      <c r="B47" s="57">
        <v>15</v>
      </c>
      <c r="C47" s="202" t="s">
        <v>25</v>
      </c>
      <c r="D47" s="117" t="str">
        <f t="shared" si="7"/>
        <v>-</v>
      </c>
      <c r="E47" s="203"/>
      <c r="F47" s="204"/>
      <c r="G47" s="205"/>
      <c r="H47" s="206"/>
      <c r="I47" s="207"/>
      <c r="J47" s="208" t="s">
        <v>25</v>
      </c>
      <c r="K47" s="208" t="s">
        <v>25</v>
      </c>
      <c r="L47" s="208"/>
      <c r="M47" s="208"/>
      <c r="N47" s="208"/>
      <c r="O47" s="208"/>
    </row>
    <row r="48" spans="2:17" ht="31.5" customHeight="1">
      <c r="B48" s="57">
        <v>16</v>
      </c>
      <c r="C48" s="202" t="s">
        <v>25</v>
      </c>
      <c r="D48" s="117" t="str">
        <f t="shared" si="7"/>
        <v>-</v>
      </c>
      <c r="E48" s="203"/>
      <c r="F48" s="204"/>
      <c r="G48" s="205"/>
      <c r="H48" s="206"/>
      <c r="I48" s="207"/>
      <c r="J48" s="208" t="s">
        <v>25</v>
      </c>
      <c r="K48" s="208" t="s">
        <v>25</v>
      </c>
      <c r="L48" s="208"/>
      <c r="M48" s="208"/>
      <c r="N48" s="208"/>
      <c r="O48" s="208"/>
    </row>
    <row r="49" spans="2:15" ht="31.5" customHeight="1">
      <c r="B49" s="57">
        <v>17</v>
      </c>
      <c r="C49" s="202" t="s">
        <v>25</v>
      </c>
      <c r="D49" s="117" t="str">
        <f t="shared" si="7"/>
        <v>-</v>
      </c>
      <c r="E49" s="203"/>
      <c r="F49" s="204"/>
      <c r="G49" s="205"/>
      <c r="H49" s="206"/>
      <c r="I49" s="207"/>
      <c r="J49" s="208" t="s">
        <v>25</v>
      </c>
      <c r="K49" s="208" t="s">
        <v>25</v>
      </c>
      <c r="L49" s="208"/>
      <c r="M49" s="208"/>
      <c r="N49" s="208"/>
      <c r="O49" s="208"/>
    </row>
    <row r="50" spans="2:15" ht="31.5" customHeight="1">
      <c r="B50" s="57">
        <v>18</v>
      </c>
      <c r="C50" s="202" t="s">
        <v>25</v>
      </c>
      <c r="D50" s="117" t="str">
        <f t="shared" si="7"/>
        <v>-</v>
      </c>
      <c r="E50" s="203"/>
      <c r="F50" s="204"/>
      <c r="G50" s="205"/>
      <c r="H50" s="206"/>
      <c r="I50" s="207"/>
      <c r="J50" s="208" t="s">
        <v>25</v>
      </c>
      <c r="K50" s="208" t="s">
        <v>25</v>
      </c>
      <c r="L50" s="208"/>
      <c r="M50" s="208"/>
      <c r="N50" s="208"/>
      <c r="O50" s="208"/>
    </row>
    <row r="51" spans="2:15" ht="31.5" customHeight="1">
      <c r="B51" s="57">
        <v>19</v>
      </c>
      <c r="C51" s="202" t="s">
        <v>25</v>
      </c>
      <c r="D51" s="117" t="str">
        <f t="shared" si="7"/>
        <v>-</v>
      </c>
      <c r="E51" s="203"/>
      <c r="F51" s="204"/>
      <c r="G51" s="205"/>
      <c r="H51" s="206"/>
      <c r="I51" s="207"/>
      <c r="J51" s="208" t="s">
        <v>25</v>
      </c>
      <c r="K51" s="208" t="s">
        <v>25</v>
      </c>
      <c r="L51" s="208"/>
      <c r="M51" s="208"/>
      <c r="N51" s="208"/>
      <c r="O51" s="208"/>
    </row>
    <row r="52" spans="2:15" ht="31.5" customHeight="1">
      <c r="B52" s="57">
        <v>20</v>
      </c>
      <c r="C52" s="202" t="s">
        <v>25</v>
      </c>
      <c r="D52" s="117" t="str">
        <f t="shared" si="7"/>
        <v>-</v>
      </c>
      <c r="E52" s="203"/>
      <c r="F52" s="204"/>
      <c r="G52" s="205"/>
      <c r="H52" s="206"/>
      <c r="I52" s="207"/>
      <c r="J52" s="208" t="s">
        <v>25</v>
      </c>
      <c r="K52" s="208" t="s">
        <v>25</v>
      </c>
      <c r="L52" s="208"/>
      <c r="M52" s="208"/>
      <c r="N52" s="208"/>
      <c r="O52" s="208"/>
    </row>
    <row r="53" spans="2:15" ht="15" customHeight="1"/>
    <row r="54" spans="2:15" ht="15" customHeight="1"/>
    <row r="55" spans="2:15" ht="21.75" customHeight="1">
      <c r="B55" s="144" t="s">
        <v>745</v>
      </c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</row>
    <row r="56" spans="2:15" ht="48.75" customHeight="1">
      <c r="B56" s="153" t="s">
        <v>776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</row>
    <row r="57" spans="2:15" ht="34.5" customHeight="1">
      <c r="B57" s="153" t="s">
        <v>746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</row>
    <row r="58" spans="2:15" ht="36.75" customHeight="1">
      <c r="B58" s="209" t="s">
        <v>752</v>
      </c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</row>
    <row r="59" spans="2:15" ht="150.75" customHeight="1">
      <c r="B59" s="161" t="s">
        <v>762</v>
      </c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</row>
    <row r="60" spans="2:15" ht="215.25" customHeight="1">
      <c r="B60" s="158" t="s">
        <v>773</v>
      </c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</row>
    <row r="61" spans="2:15" ht="105" customHeight="1">
      <c r="B61" s="150" t="s">
        <v>774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</row>
    <row r="62" spans="2:15" ht="84" customHeight="1">
      <c r="B62" s="150" t="s">
        <v>747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</row>
    <row r="63" spans="2:15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</sheetData>
  <mergeCells count="76">
    <mergeCell ref="H50:I50"/>
    <mergeCell ref="H51:I51"/>
    <mergeCell ref="H52:I52"/>
    <mergeCell ref="H49:I49"/>
    <mergeCell ref="H46:I46"/>
    <mergeCell ref="H47:I47"/>
    <mergeCell ref="H48:I48"/>
    <mergeCell ref="H41:I41"/>
    <mergeCell ref="H42:I42"/>
    <mergeCell ref="H45:I45"/>
    <mergeCell ref="H44:I44"/>
    <mergeCell ref="H43:I43"/>
    <mergeCell ref="B6:L6"/>
    <mergeCell ref="B7:L7"/>
    <mergeCell ref="B2:O2"/>
    <mergeCell ref="B58:O58"/>
    <mergeCell ref="B59:O59"/>
    <mergeCell ref="E12:F12"/>
    <mergeCell ref="E13:F13"/>
    <mergeCell ref="E14:F14"/>
    <mergeCell ref="E15:F15"/>
    <mergeCell ref="E16:F16"/>
    <mergeCell ref="E24:F24"/>
    <mergeCell ref="E25:F25"/>
    <mergeCell ref="E11:F11"/>
    <mergeCell ref="E17:F17"/>
    <mergeCell ref="E50:F50"/>
    <mergeCell ref="E51:F51"/>
    <mergeCell ref="B60:O60"/>
    <mergeCell ref="B61:O61"/>
    <mergeCell ref="E40:F40"/>
    <mergeCell ref="E18:F18"/>
    <mergeCell ref="E28:F28"/>
    <mergeCell ref="E21:F21"/>
    <mergeCell ref="E19:F19"/>
    <mergeCell ref="E48:F48"/>
    <mergeCell ref="E41:F41"/>
    <mergeCell ref="E42:F42"/>
    <mergeCell ref="E43:F43"/>
    <mergeCell ref="E22:F22"/>
    <mergeCell ref="E29:F29"/>
    <mergeCell ref="E27:F27"/>
    <mergeCell ref="E20:F20"/>
    <mergeCell ref="E23:F23"/>
    <mergeCell ref="B62:O62"/>
    <mergeCell ref="B4:O4"/>
    <mergeCell ref="B9:O9"/>
    <mergeCell ref="B56:O56"/>
    <mergeCell ref="B57:O57"/>
    <mergeCell ref="N7:O7"/>
    <mergeCell ref="N6:O6"/>
    <mergeCell ref="E34:F34"/>
    <mergeCell ref="E35:F35"/>
    <mergeCell ref="E44:F44"/>
    <mergeCell ref="E45:F45"/>
    <mergeCell ref="E46:F46"/>
    <mergeCell ref="E47:F47"/>
    <mergeCell ref="E38:F38"/>
    <mergeCell ref="E39:F39"/>
    <mergeCell ref="E26:F26"/>
    <mergeCell ref="E52:F52"/>
    <mergeCell ref="B55:M55"/>
    <mergeCell ref="E30:F30"/>
    <mergeCell ref="E36:F36"/>
    <mergeCell ref="E37:F37"/>
    <mergeCell ref="E33:F33"/>
    <mergeCell ref="E49:F49"/>
    <mergeCell ref="B31:H31"/>
    <mergeCell ref="H33:I33"/>
    <mergeCell ref="H34:I34"/>
    <mergeCell ref="H35:I35"/>
    <mergeCell ref="H36:I36"/>
    <mergeCell ref="H37:I37"/>
    <mergeCell ref="H38:I38"/>
    <mergeCell ref="H39:I39"/>
    <mergeCell ref="H40:I40"/>
  </mergeCells>
  <dataValidations count="3">
    <dataValidation type="list" allowBlank="1" showInputMessage="1" showErrorMessage="1" sqref="C12:C30 C34:C52">
      <formula1>Instalacje</formula1>
    </dataValidation>
    <dataValidation type="list" allowBlank="1" showInputMessage="1" showErrorMessage="1" sqref="J34:J52">
      <formula1>FormaPrawna</formula1>
    </dataValidation>
    <dataValidation type="list" allowBlank="1" showInputMessage="1" showErrorMessage="1" sqref="K34:K52">
      <formula1>WielkośćBeneficjenta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zoomScalePageLayoutView="80" workbookViewId="0">
      <selection activeCell="B44" sqref="B44:P44"/>
    </sheetView>
  </sheetViews>
  <sheetFormatPr defaultRowHeight="15.75"/>
  <cols>
    <col min="1" max="1" width="3.7109375" style="21" customWidth="1"/>
    <col min="2" max="2" width="10.5703125" style="21" customWidth="1"/>
    <col min="3" max="3" width="28.7109375" style="21" customWidth="1"/>
    <col min="4" max="4" width="15.7109375" style="21" customWidth="1"/>
    <col min="5" max="5" width="12.42578125" style="21" customWidth="1"/>
    <col min="6" max="6" width="9.7109375" style="21" customWidth="1"/>
    <col min="7" max="7" width="15.5703125" style="21" customWidth="1"/>
    <col min="8" max="8" width="19.28515625" style="21" customWidth="1"/>
    <col min="9" max="9" width="15.7109375" style="21" customWidth="1"/>
    <col min="10" max="10" width="17.7109375" style="21" customWidth="1"/>
    <col min="11" max="11" width="15.7109375" style="21" customWidth="1"/>
    <col min="12" max="12" width="15" style="21" customWidth="1"/>
    <col min="13" max="13" width="14" style="21" customWidth="1"/>
    <col min="14" max="14" width="14.85546875" style="21" customWidth="1"/>
    <col min="15" max="15" width="12.7109375" style="21" customWidth="1"/>
    <col min="16" max="16" width="19.140625" style="21" customWidth="1"/>
    <col min="17" max="16384" width="9.140625" style="21"/>
  </cols>
  <sheetData>
    <row r="1" spans="2:16" ht="15" customHeight="1"/>
    <row r="2" spans="2:16" ht="15" customHeight="1">
      <c r="B2" s="63" t="s">
        <v>721</v>
      </c>
    </row>
    <row r="3" spans="2:16" ht="15" customHeight="1"/>
    <row r="4" spans="2:16" ht="34.5" customHeight="1">
      <c r="B4" s="168" t="s">
        <v>753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2:16" ht="16.5" thickBot="1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16">
      <c r="B6" s="176" t="s">
        <v>709</v>
      </c>
      <c r="C6" s="177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80"/>
    </row>
    <row r="7" spans="2:16" ht="18.75" customHeight="1">
      <c r="B7" s="178" t="s">
        <v>35</v>
      </c>
      <c r="C7" s="174"/>
      <c r="D7" s="174"/>
      <c r="E7" s="175"/>
      <c r="F7" s="173" t="s">
        <v>36</v>
      </c>
      <c r="G7" s="174"/>
      <c r="H7" s="174"/>
      <c r="I7" s="175"/>
      <c r="J7" s="167" t="s">
        <v>750</v>
      </c>
      <c r="K7" s="164" t="s">
        <v>749</v>
      </c>
      <c r="L7" s="164" t="s">
        <v>763</v>
      </c>
      <c r="M7" s="165" t="s">
        <v>720</v>
      </c>
      <c r="N7" s="164" t="s">
        <v>756</v>
      </c>
      <c r="O7" s="164" t="s">
        <v>765</v>
      </c>
      <c r="P7" s="164" t="s">
        <v>757</v>
      </c>
    </row>
    <row r="8" spans="2:16" ht="207" customHeight="1">
      <c r="B8" s="181" t="s">
        <v>37</v>
      </c>
      <c r="C8" s="146"/>
      <c r="D8" s="58" t="s">
        <v>738</v>
      </c>
      <c r="E8" s="58" t="s">
        <v>664</v>
      </c>
      <c r="F8" s="58" t="s">
        <v>699</v>
      </c>
      <c r="G8" s="58" t="s">
        <v>764</v>
      </c>
      <c r="H8" s="58" t="s">
        <v>766</v>
      </c>
      <c r="I8" s="64" t="s">
        <v>719</v>
      </c>
      <c r="J8" s="167"/>
      <c r="K8" s="164"/>
      <c r="L8" s="164"/>
      <c r="M8" s="166"/>
      <c r="N8" s="164"/>
      <c r="O8" s="164"/>
      <c r="P8" s="164"/>
    </row>
    <row r="9" spans="2:16">
      <c r="B9" s="210"/>
      <c r="C9" s="211"/>
      <c r="D9" s="202"/>
      <c r="E9" s="212"/>
      <c r="F9" s="212"/>
      <c r="G9" s="213">
        <v>0</v>
      </c>
      <c r="H9" s="213">
        <v>0</v>
      </c>
      <c r="I9" s="120">
        <f>G9+H9</f>
        <v>0</v>
      </c>
      <c r="J9" s="221">
        <v>0</v>
      </c>
      <c r="K9" s="221">
        <v>0</v>
      </c>
      <c r="L9" s="221">
        <v>0</v>
      </c>
      <c r="M9" s="121">
        <f>N9+O9</f>
        <v>0</v>
      </c>
      <c r="N9" s="222">
        <v>0</v>
      </c>
      <c r="O9" s="222">
        <v>0</v>
      </c>
      <c r="P9" s="223"/>
    </row>
    <row r="10" spans="2:16">
      <c r="B10" s="210"/>
      <c r="C10" s="211"/>
      <c r="D10" s="214"/>
      <c r="E10" s="215"/>
      <c r="F10" s="216"/>
      <c r="G10" s="213">
        <v>0</v>
      </c>
      <c r="H10" s="213">
        <v>0</v>
      </c>
      <c r="I10" s="120">
        <f t="shared" ref="I10:I19" si="0">G10+H10</f>
        <v>0</v>
      </c>
      <c r="J10" s="221">
        <v>0</v>
      </c>
      <c r="K10" s="221">
        <v>0</v>
      </c>
      <c r="L10" s="221">
        <v>0</v>
      </c>
      <c r="M10" s="121">
        <f t="shared" ref="M10:M19" si="1">N10+O10</f>
        <v>0</v>
      </c>
      <c r="N10" s="222">
        <v>0</v>
      </c>
      <c r="O10" s="222">
        <v>0</v>
      </c>
      <c r="P10" s="223"/>
    </row>
    <row r="11" spans="2:16">
      <c r="B11" s="210"/>
      <c r="C11" s="211"/>
      <c r="D11" s="214"/>
      <c r="E11" s="215"/>
      <c r="F11" s="216"/>
      <c r="G11" s="213">
        <v>0</v>
      </c>
      <c r="H11" s="213">
        <v>0</v>
      </c>
      <c r="I11" s="120">
        <f t="shared" si="0"/>
        <v>0</v>
      </c>
      <c r="J11" s="221">
        <v>0</v>
      </c>
      <c r="K11" s="221">
        <v>0</v>
      </c>
      <c r="L11" s="221">
        <v>0</v>
      </c>
      <c r="M11" s="121">
        <f t="shared" si="1"/>
        <v>0</v>
      </c>
      <c r="N11" s="222">
        <v>0</v>
      </c>
      <c r="O11" s="222">
        <v>0</v>
      </c>
      <c r="P11" s="223"/>
    </row>
    <row r="12" spans="2:16">
      <c r="B12" s="210"/>
      <c r="C12" s="211"/>
      <c r="D12" s="214"/>
      <c r="E12" s="215"/>
      <c r="F12" s="212"/>
      <c r="G12" s="213">
        <v>0</v>
      </c>
      <c r="H12" s="213">
        <v>0</v>
      </c>
      <c r="I12" s="120">
        <f t="shared" si="0"/>
        <v>0</v>
      </c>
      <c r="J12" s="221">
        <v>0</v>
      </c>
      <c r="K12" s="221">
        <v>0</v>
      </c>
      <c r="L12" s="221">
        <v>0</v>
      </c>
      <c r="M12" s="121">
        <f t="shared" si="1"/>
        <v>0</v>
      </c>
      <c r="N12" s="222">
        <v>0</v>
      </c>
      <c r="O12" s="222">
        <v>0</v>
      </c>
      <c r="P12" s="223"/>
    </row>
    <row r="13" spans="2:16">
      <c r="B13" s="210"/>
      <c r="C13" s="211"/>
      <c r="D13" s="214"/>
      <c r="E13" s="215"/>
      <c r="F13" s="215"/>
      <c r="G13" s="213">
        <v>0</v>
      </c>
      <c r="H13" s="213">
        <v>0</v>
      </c>
      <c r="I13" s="120">
        <f t="shared" si="0"/>
        <v>0</v>
      </c>
      <c r="J13" s="221">
        <v>0</v>
      </c>
      <c r="K13" s="221">
        <v>0</v>
      </c>
      <c r="L13" s="221">
        <v>0</v>
      </c>
      <c r="M13" s="121">
        <f t="shared" si="1"/>
        <v>0</v>
      </c>
      <c r="N13" s="222">
        <v>0</v>
      </c>
      <c r="O13" s="222">
        <v>0</v>
      </c>
      <c r="P13" s="223"/>
    </row>
    <row r="14" spans="2:16">
      <c r="B14" s="210"/>
      <c r="C14" s="211"/>
      <c r="D14" s="214"/>
      <c r="E14" s="215"/>
      <c r="F14" s="215"/>
      <c r="G14" s="213">
        <v>0</v>
      </c>
      <c r="H14" s="213">
        <v>0</v>
      </c>
      <c r="I14" s="120">
        <f t="shared" si="0"/>
        <v>0</v>
      </c>
      <c r="J14" s="221">
        <v>0</v>
      </c>
      <c r="K14" s="221">
        <v>0</v>
      </c>
      <c r="L14" s="221">
        <v>0</v>
      </c>
      <c r="M14" s="121">
        <f t="shared" si="1"/>
        <v>0</v>
      </c>
      <c r="N14" s="222">
        <v>0</v>
      </c>
      <c r="O14" s="222">
        <v>0</v>
      </c>
      <c r="P14" s="223"/>
    </row>
    <row r="15" spans="2:16">
      <c r="B15" s="210"/>
      <c r="C15" s="211"/>
      <c r="D15" s="217"/>
      <c r="E15" s="217"/>
      <c r="F15" s="212"/>
      <c r="G15" s="213">
        <v>0</v>
      </c>
      <c r="H15" s="213">
        <v>0</v>
      </c>
      <c r="I15" s="120">
        <f t="shared" si="0"/>
        <v>0</v>
      </c>
      <c r="J15" s="221">
        <v>0</v>
      </c>
      <c r="K15" s="221">
        <v>0</v>
      </c>
      <c r="L15" s="221">
        <v>0</v>
      </c>
      <c r="M15" s="121">
        <f t="shared" si="1"/>
        <v>0</v>
      </c>
      <c r="N15" s="222">
        <v>0</v>
      </c>
      <c r="O15" s="222">
        <v>0</v>
      </c>
      <c r="P15" s="224"/>
    </row>
    <row r="16" spans="2:16">
      <c r="B16" s="210"/>
      <c r="C16" s="211"/>
      <c r="D16" s="217"/>
      <c r="E16" s="217"/>
      <c r="F16" s="212"/>
      <c r="G16" s="213">
        <v>0</v>
      </c>
      <c r="H16" s="213">
        <v>0</v>
      </c>
      <c r="I16" s="120">
        <f t="shared" si="0"/>
        <v>0</v>
      </c>
      <c r="J16" s="221">
        <v>0</v>
      </c>
      <c r="K16" s="221">
        <v>0</v>
      </c>
      <c r="L16" s="221">
        <v>0</v>
      </c>
      <c r="M16" s="121">
        <f t="shared" si="1"/>
        <v>0</v>
      </c>
      <c r="N16" s="222">
        <v>0</v>
      </c>
      <c r="O16" s="222">
        <v>0</v>
      </c>
      <c r="P16" s="224"/>
    </row>
    <row r="17" spans="2:16">
      <c r="B17" s="210"/>
      <c r="C17" s="211"/>
      <c r="D17" s="217"/>
      <c r="E17" s="217"/>
      <c r="F17" s="217"/>
      <c r="G17" s="213">
        <v>0</v>
      </c>
      <c r="H17" s="213">
        <v>0</v>
      </c>
      <c r="I17" s="120">
        <f t="shared" si="0"/>
        <v>0</v>
      </c>
      <c r="J17" s="221">
        <v>0</v>
      </c>
      <c r="K17" s="221">
        <v>0</v>
      </c>
      <c r="L17" s="221">
        <v>0</v>
      </c>
      <c r="M17" s="121">
        <f t="shared" si="1"/>
        <v>0</v>
      </c>
      <c r="N17" s="222">
        <v>0</v>
      </c>
      <c r="O17" s="222">
        <v>0</v>
      </c>
      <c r="P17" s="224"/>
    </row>
    <row r="18" spans="2:16">
      <c r="B18" s="210"/>
      <c r="C18" s="211"/>
      <c r="D18" s="217"/>
      <c r="E18" s="217"/>
      <c r="F18" s="217"/>
      <c r="G18" s="213">
        <v>0</v>
      </c>
      <c r="H18" s="213">
        <v>0</v>
      </c>
      <c r="I18" s="120">
        <f t="shared" si="0"/>
        <v>0</v>
      </c>
      <c r="J18" s="221">
        <v>0</v>
      </c>
      <c r="K18" s="221">
        <v>0</v>
      </c>
      <c r="L18" s="221">
        <v>0</v>
      </c>
      <c r="M18" s="121">
        <f t="shared" si="1"/>
        <v>0</v>
      </c>
      <c r="N18" s="222">
        <v>0</v>
      </c>
      <c r="O18" s="222">
        <v>0</v>
      </c>
      <c r="P18" s="224"/>
    </row>
    <row r="19" spans="2:16" ht="16.5" thickBot="1">
      <c r="B19" s="218"/>
      <c r="C19" s="219"/>
      <c r="D19" s="220"/>
      <c r="E19" s="220"/>
      <c r="F19" s="220"/>
      <c r="G19" s="213">
        <v>0</v>
      </c>
      <c r="H19" s="213">
        <v>0</v>
      </c>
      <c r="I19" s="120">
        <f t="shared" si="0"/>
        <v>0</v>
      </c>
      <c r="J19" s="221">
        <v>0</v>
      </c>
      <c r="K19" s="221">
        <v>0</v>
      </c>
      <c r="L19" s="221">
        <v>0</v>
      </c>
      <c r="M19" s="121">
        <f t="shared" si="1"/>
        <v>0</v>
      </c>
      <c r="N19" s="222">
        <v>0</v>
      </c>
      <c r="O19" s="222">
        <v>0</v>
      </c>
      <c r="P19" s="225"/>
    </row>
    <row r="20" spans="2:16" ht="16.5" thickBot="1">
      <c r="B20" s="182" t="s">
        <v>38</v>
      </c>
      <c r="C20" s="183"/>
      <c r="D20" s="183"/>
      <c r="E20" s="183"/>
      <c r="F20" s="184"/>
      <c r="G20" s="65">
        <f t="shared" ref="G20:M20" si="2">SUM(G9:G19)</f>
        <v>0</v>
      </c>
      <c r="H20" s="65">
        <f t="shared" si="2"/>
        <v>0</v>
      </c>
      <c r="I20" s="65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185"/>
      <c r="O20" s="186"/>
      <c r="P20" s="187"/>
    </row>
    <row r="21" spans="2:16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53"/>
      <c r="N21" s="53"/>
      <c r="O21" s="53"/>
    </row>
    <row r="22" spans="2:16" ht="16.5" thickBot="1">
      <c r="B22" s="171" t="s">
        <v>710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</row>
    <row r="23" spans="2:16" ht="243" customHeight="1">
      <c r="B23" s="80" t="s">
        <v>767</v>
      </c>
      <c r="C23" s="81" t="s">
        <v>1</v>
      </c>
      <c r="D23" s="169" t="s">
        <v>664</v>
      </c>
      <c r="E23" s="170"/>
      <c r="F23" s="169" t="s">
        <v>37</v>
      </c>
      <c r="G23" s="172"/>
      <c r="H23" s="170"/>
      <c r="I23" s="82" t="s">
        <v>748</v>
      </c>
      <c r="J23" s="83" t="s">
        <v>754</v>
      </c>
      <c r="K23" s="84" t="s">
        <v>718</v>
      </c>
      <c r="L23" s="84" t="s">
        <v>717</v>
      </c>
      <c r="M23" s="85" t="s">
        <v>768</v>
      </c>
      <c r="N23" s="85" t="s">
        <v>769</v>
      </c>
      <c r="O23" s="85" t="s">
        <v>755</v>
      </c>
      <c r="P23" s="86" t="s">
        <v>716</v>
      </c>
    </row>
    <row r="24" spans="2:16">
      <c r="B24" s="226"/>
      <c r="C24" s="227"/>
      <c r="D24" s="228"/>
      <c r="E24" s="229"/>
      <c r="F24" s="230"/>
      <c r="G24" s="231"/>
      <c r="H24" s="211"/>
      <c r="I24" s="243">
        <v>0</v>
      </c>
      <c r="J24" s="244">
        <v>0</v>
      </c>
      <c r="K24" s="120">
        <f>I24+J24</f>
        <v>0</v>
      </c>
      <c r="L24" s="245">
        <v>0</v>
      </c>
      <c r="M24" s="245">
        <v>0</v>
      </c>
      <c r="N24" s="245">
        <v>0</v>
      </c>
      <c r="O24" s="122">
        <f>L24*20.38+M24*14.78+N24*20.38</f>
        <v>0</v>
      </c>
      <c r="P24" s="123">
        <f>K24-O24</f>
        <v>0</v>
      </c>
    </row>
    <row r="25" spans="2:16">
      <c r="B25" s="232"/>
      <c r="C25" s="233"/>
      <c r="D25" s="230"/>
      <c r="E25" s="211"/>
      <c r="F25" s="230"/>
      <c r="G25" s="231"/>
      <c r="H25" s="211"/>
      <c r="I25" s="243">
        <v>0</v>
      </c>
      <c r="J25" s="244">
        <v>0</v>
      </c>
      <c r="K25" s="120">
        <f t="shared" ref="K25:K33" si="3">I25+J25</f>
        <v>0</v>
      </c>
      <c r="L25" s="245">
        <v>0</v>
      </c>
      <c r="M25" s="245">
        <v>0</v>
      </c>
      <c r="N25" s="245">
        <v>0</v>
      </c>
      <c r="O25" s="122">
        <f t="shared" ref="O25:O33" si="4">L25*20.38+M25*14.78+N25*20.38</f>
        <v>0</v>
      </c>
      <c r="P25" s="123">
        <f t="shared" ref="P25:P33" si="5">K25-O25</f>
        <v>0</v>
      </c>
    </row>
    <row r="26" spans="2:16">
      <c r="B26" s="232"/>
      <c r="C26" s="233"/>
      <c r="D26" s="230"/>
      <c r="E26" s="211"/>
      <c r="F26" s="230"/>
      <c r="G26" s="231"/>
      <c r="H26" s="211"/>
      <c r="I26" s="243">
        <v>0</v>
      </c>
      <c r="J26" s="244">
        <v>0</v>
      </c>
      <c r="K26" s="120">
        <f t="shared" si="3"/>
        <v>0</v>
      </c>
      <c r="L26" s="245">
        <v>0</v>
      </c>
      <c r="M26" s="245">
        <v>0</v>
      </c>
      <c r="N26" s="245">
        <v>0</v>
      </c>
      <c r="O26" s="122">
        <f t="shared" si="4"/>
        <v>0</v>
      </c>
      <c r="P26" s="123">
        <f t="shared" si="5"/>
        <v>0</v>
      </c>
    </row>
    <row r="27" spans="2:16">
      <c r="B27" s="232"/>
      <c r="C27" s="233"/>
      <c r="D27" s="230"/>
      <c r="E27" s="211"/>
      <c r="F27" s="230"/>
      <c r="G27" s="231"/>
      <c r="H27" s="211"/>
      <c r="I27" s="243">
        <v>0</v>
      </c>
      <c r="J27" s="244">
        <v>0</v>
      </c>
      <c r="K27" s="120">
        <f t="shared" si="3"/>
        <v>0</v>
      </c>
      <c r="L27" s="245">
        <v>0</v>
      </c>
      <c r="M27" s="245">
        <v>0</v>
      </c>
      <c r="N27" s="245">
        <v>0</v>
      </c>
      <c r="O27" s="122">
        <f t="shared" si="4"/>
        <v>0</v>
      </c>
      <c r="P27" s="123">
        <f t="shared" si="5"/>
        <v>0</v>
      </c>
    </row>
    <row r="28" spans="2:16">
      <c r="B28" s="232"/>
      <c r="C28" s="233"/>
      <c r="D28" s="230"/>
      <c r="E28" s="211"/>
      <c r="F28" s="230"/>
      <c r="G28" s="231"/>
      <c r="H28" s="211"/>
      <c r="I28" s="243">
        <v>0</v>
      </c>
      <c r="J28" s="244">
        <v>0</v>
      </c>
      <c r="K28" s="120">
        <f t="shared" si="3"/>
        <v>0</v>
      </c>
      <c r="L28" s="245">
        <v>0</v>
      </c>
      <c r="M28" s="245">
        <v>0</v>
      </c>
      <c r="N28" s="245">
        <v>0</v>
      </c>
      <c r="O28" s="122">
        <f t="shared" si="4"/>
        <v>0</v>
      </c>
      <c r="P28" s="123">
        <f t="shared" si="5"/>
        <v>0</v>
      </c>
    </row>
    <row r="29" spans="2:16">
      <c r="B29" s="232"/>
      <c r="C29" s="233"/>
      <c r="D29" s="230"/>
      <c r="E29" s="211"/>
      <c r="F29" s="230"/>
      <c r="G29" s="231"/>
      <c r="H29" s="211"/>
      <c r="I29" s="243">
        <v>0</v>
      </c>
      <c r="J29" s="244">
        <v>0</v>
      </c>
      <c r="K29" s="120">
        <f t="shared" si="3"/>
        <v>0</v>
      </c>
      <c r="L29" s="245">
        <v>0</v>
      </c>
      <c r="M29" s="245">
        <v>0</v>
      </c>
      <c r="N29" s="245">
        <v>0</v>
      </c>
      <c r="O29" s="122">
        <f t="shared" si="4"/>
        <v>0</v>
      </c>
      <c r="P29" s="123">
        <f t="shared" si="5"/>
        <v>0</v>
      </c>
    </row>
    <row r="30" spans="2:16">
      <c r="B30" s="232"/>
      <c r="C30" s="233"/>
      <c r="D30" s="230"/>
      <c r="E30" s="211"/>
      <c r="F30" s="230"/>
      <c r="G30" s="231"/>
      <c r="H30" s="211"/>
      <c r="I30" s="243">
        <v>0</v>
      </c>
      <c r="J30" s="244">
        <v>0</v>
      </c>
      <c r="K30" s="120">
        <f t="shared" si="3"/>
        <v>0</v>
      </c>
      <c r="L30" s="245">
        <v>0</v>
      </c>
      <c r="M30" s="245">
        <v>0</v>
      </c>
      <c r="N30" s="245">
        <v>0</v>
      </c>
      <c r="O30" s="122">
        <f t="shared" si="4"/>
        <v>0</v>
      </c>
      <c r="P30" s="123">
        <f t="shared" si="5"/>
        <v>0</v>
      </c>
    </row>
    <row r="31" spans="2:16">
      <c r="B31" s="232"/>
      <c r="C31" s="233"/>
      <c r="D31" s="234"/>
      <c r="E31" s="235"/>
      <c r="F31" s="230"/>
      <c r="G31" s="231"/>
      <c r="H31" s="211"/>
      <c r="I31" s="243">
        <v>0</v>
      </c>
      <c r="J31" s="244">
        <v>0</v>
      </c>
      <c r="K31" s="120">
        <f t="shared" si="3"/>
        <v>0</v>
      </c>
      <c r="L31" s="245">
        <v>0</v>
      </c>
      <c r="M31" s="245">
        <v>0</v>
      </c>
      <c r="N31" s="245">
        <v>0</v>
      </c>
      <c r="O31" s="122">
        <f t="shared" si="4"/>
        <v>0</v>
      </c>
      <c r="P31" s="123">
        <f t="shared" si="5"/>
        <v>0</v>
      </c>
    </row>
    <row r="32" spans="2:16">
      <c r="B32" s="232"/>
      <c r="C32" s="233"/>
      <c r="D32" s="230"/>
      <c r="E32" s="211"/>
      <c r="F32" s="234"/>
      <c r="G32" s="236"/>
      <c r="H32" s="235"/>
      <c r="I32" s="243">
        <v>0</v>
      </c>
      <c r="J32" s="244">
        <v>0</v>
      </c>
      <c r="K32" s="120">
        <f t="shared" si="3"/>
        <v>0</v>
      </c>
      <c r="L32" s="245">
        <v>0</v>
      </c>
      <c r="M32" s="245">
        <v>0</v>
      </c>
      <c r="N32" s="245">
        <v>0</v>
      </c>
      <c r="O32" s="122">
        <f t="shared" si="4"/>
        <v>0</v>
      </c>
      <c r="P32" s="123">
        <f t="shared" si="5"/>
        <v>0</v>
      </c>
    </row>
    <row r="33" spans="2:16" ht="16.5" thickBot="1">
      <c r="B33" s="237"/>
      <c r="C33" s="238"/>
      <c r="D33" s="239"/>
      <c r="E33" s="219"/>
      <c r="F33" s="240"/>
      <c r="G33" s="241"/>
      <c r="H33" s="242"/>
      <c r="I33" s="243">
        <v>0</v>
      </c>
      <c r="J33" s="244">
        <v>0</v>
      </c>
      <c r="K33" s="120">
        <f t="shared" si="3"/>
        <v>0</v>
      </c>
      <c r="L33" s="245">
        <v>0</v>
      </c>
      <c r="M33" s="245">
        <v>0</v>
      </c>
      <c r="N33" s="245">
        <v>0</v>
      </c>
      <c r="O33" s="124">
        <f t="shared" si="4"/>
        <v>0</v>
      </c>
      <c r="P33" s="125">
        <f t="shared" si="5"/>
        <v>0</v>
      </c>
    </row>
    <row r="34" spans="2:16" ht="16.5" thickBot="1">
      <c r="B34" s="182" t="s">
        <v>38</v>
      </c>
      <c r="C34" s="183"/>
      <c r="D34" s="183"/>
      <c r="E34" s="183"/>
      <c r="F34" s="183"/>
      <c r="G34" s="183"/>
      <c r="H34" s="184"/>
      <c r="I34" s="65">
        <f t="shared" ref="I34:P34" si="6">SUM(I24:I33)</f>
        <v>0</v>
      </c>
      <c r="J34" s="65">
        <f t="shared" si="6"/>
        <v>0</v>
      </c>
      <c r="K34" s="65">
        <f t="shared" si="6"/>
        <v>0</v>
      </c>
      <c r="L34" s="69">
        <f t="shared" si="6"/>
        <v>0</v>
      </c>
      <c r="M34" s="69">
        <f t="shared" si="6"/>
        <v>0</v>
      </c>
      <c r="N34" s="69">
        <f t="shared" si="6"/>
        <v>0</v>
      </c>
      <c r="O34" s="102">
        <f t="shared" si="6"/>
        <v>0</v>
      </c>
      <c r="P34" s="70">
        <f t="shared" si="6"/>
        <v>0</v>
      </c>
    </row>
    <row r="35" spans="2:16">
      <c r="B35" s="53"/>
      <c r="C35" s="53"/>
      <c r="D35" s="53"/>
      <c r="E35" s="53"/>
      <c r="F35" s="53"/>
      <c r="G35" s="53"/>
      <c r="H35" s="53"/>
      <c r="I35" s="53"/>
      <c r="J35" s="71"/>
      <c r="K35" s="71"/>
      <c r="L35" s="53"/>
      <c r="M35" s="53"/>
      <c r="N35" s="53"/>
      <c r="O35" s="53"/>
    </row>
    <row r="39" spans="2:16" ht="15" customHeight="1"/>
    <row r="40" spans="2:16" ht="32.25" customHeight="1">
      <c r="C40" s="190" t="s">
        <v>32</v>
      </c>
      <c r="D40" s="190"/>
      <c r="E40" s="190"/>
      <c r="F40" s="72"/>
      <c r="G40" s="72"/>
      <c r="H40" s="72"/>
      <c r="I40" s="72"/>
      <c r="J40" s="191" t="s">
        <v>731</v>
      </c>
      <c r="K40" s="191"/>
      <c r="L40" s="191"/>
      <c r="M40" s="191"/>
      <c r="N40" s="191"/>
    </row>
    <row r="41" spans="2:16" ht="15" customHeight="1"/>
    <row r="42" spans="2:16" ht="15" customHeight="1"/>
    <row r="43" spans="2:16" ht="15" customHeight="1"/>
    <row r="44" spans="2:16" ht="55.5" customHeight="1">
      <c r="B44" s="188" t="s">
        <v>775</v>
      </c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</row>
    <row r="45" spans="2:16" ht="33" customHeight="1"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</row>
  </sheetData>
  <mergeCells count="54">
    <mergeCell ref="N20:P20"/>
    <mergeCell ref="B44:P44"/>
    <mergeCell ref="B45:P45"/>
    <mergeCell ref="C40:E40"/>
    <mergeCell ref="J40:N40"/>
    <mergeCell ref="F26:H26"/>
    <mergeCell ref="D28:E28"/>
    <mergeCell ref="F28:H28"/>
    <mergeCell ref="B34:H34"/>
    <mergeCell ref="D29:E29"/>
    <mergeCell ref="D32:E32"/>
    <mergeCell ref="F32:H32"/>
    <mergeCell ref="D33:E33"/>
    <mergeCell ref="F33:H33"/>
    <mergeCell ref="D30:E30"/>
    <mergeCell ref="F30:H30"/>
    <mergeCell ref="D31:E31"/>
    <mergeCell ref="B11:C11"/>
    <mergeCell ref="B12:C12"/>
    <mergeCell ref="D26:E26"/>
    <mergeCell ref="B9:C9"/>
    <mergeCell ref="B14:C14"/>
    <mergeCell ref="B15:C15"/>
    <mergeCell ref="B16:C16"/>
    <mergeCell ref="B17:C17"/>
    <mergeCell ref="B18:C18"/>
    <mergeCell ref="B13:C13"/>
    <mergeCell ref="B20:F20"/>
    <mergeCell ref="F24:H24"/>
    <mergeCell ref="D25:E25"/>
    <mergeCell ref="F25:H25"/>
    <mergeCell ref="F31:H31"/>
    <mergeCell ref="F29:H29"/>
    <mergeCell ref="B4:P4"/>
    <mergeCell ref="D27:E27"/>
    <mergeCell ref="F27:H27"/>
    <mergeCell ref="B19:C19"/>
    <mergeCell ref="D23:E23"/>
    <mergeCell ref="B22:P22"/>
    <mergeCell ref="F23:H23"/>
    <mergeCell ref="D24:E24"/>
    <mergeCell ref="F7:I7"/>
    <mergeCell ref="B6:C6"/>
    <mergeCell ref="B7:E7"/>
    <mergeCell ref="D6:P6"/>
    <mergeCell ref="B8:C8"/>
    <mergeCell ref="B10:C10"/>
    <mergeCell ref="P7:P8"/>
    <mergeCell ref="O7:O8"/>
    <mergeCell ref="M7:M8"/>
    <mergeCell ref="J7:J8"/>
    <mergeCell ref="K7:K8"/>
    <mergeCell ref="L7:L8"/>
    <mergeCell ref="N7:N8"/>
  </mergeCells>
  <pageMargins left="0.70866141732283472" right="0.70866141732283472" top="0.74803149606299213" bottom="0.74803149606299213" header="0.31496062992125984" footer="0.31496062992125984"/>
  <pageSetup paperSize="9" scale="25" fitToHeight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workbookViewId="0">
      <selection activeCell="I8" sqref="I8"/>
    </sheetView>
  </sheetViews>
  <sheetFormatPr defaultRowHeight="15"/>
  <sheetData>
    <row r="1" spans="1:13">
      <c r="A1" t="s">
        <v>39</v>
      </c>
    </row>
    <row r="3" spans="1:13">
      <c r="A3" s="198" t="s">
        <v>40</v>
      </c>
      <c r="B3" s="198" t="s">
        <v>41</v>
      </c>
      <c r="C3" s="198" t="s">
        <v>37</v>
      </c>
      <c r="D3" s="198" t="s">
        <v>42</v>
      </c>
      <c r="E3" s="198" t="s">
        <v>43</v>
      </c>
      <c r="F3" s="192" t="s">
        <v>44</v>
      </c>
      <c r="G3" s="193"/>
      <c r="H3" s="193"/>
      <c r="I3" s="193"/>
      <c r="J3" s="193"/>
      <c r="K3" s="193"/>
      <c r="L3" s="193"/>
      <c r="M3" s="194"/>
    </row>
    <row r="4" spans="1:13">
      <c r="A4" s="199"/>
      <c r="B4" s="199"/>
      <c r="C4" s="199"/>
      <c r="D4" s="199"/>
      <c r="E4" s="199"/>
      <c r="F4" s="4">
        <v>2013</v>
      </c>
      <c r="G4" s="4">
        <v>2014</v>
      </c>
      <c r="H4" s="4">
        <v>2015</v>
      </c>
      <c r="I4" s="4">
        <v>2016</v>
      </c>
      <c r="J4" s="4">
        <v>2017</v>
      </c>
      <c r="K4" s="4">
        <v>2018</v>
      </c>
      <c r="L4" s="4">
        <v>2019</v>
      </c>
      <c r="M4" s="4">
        <v>2020</v>
      </c>
    </row>
    <row r="5" spans="1:1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22</v>
      </c>
      <c r="G5" s="5">
        <v>23</v>
      </c>
      <c r="H5" s="5">
        <v>24</v>
      </c>
      <c r="I5" s="5">
        <v>25</v>
      </c>
      <c r="J5" s="5">
        <v>26</v>
      </c>
      <c r="K5" s="5">
        <v>27</v>
      </c>
      <c r="L5" s="5">
        <v>28</v>
      </c>
      <c r="M5" s="5">
        <v>29</v>
      </c>
    </row>
    <row r="6" spans="1:13">
      <c r="A6" s="195" t="s">
        <v>45</v>
      </c>
      <c r="B6" s="196"/>
      <c r="C6" s="196"/>
      <c r="D6" s="196"/>
      <c r="E6" s="197"/>
      <c r="F6" s="6">
        <v>77816762</v>
      </c>
      <c r="G6" s="7">
        <v>72258416</v>
      </c>
      <c r="H6" s="6">
        <v>66700077</v>
      </c>
      <c r="I6" s="7">
        <v>60030069</v>
      </c>
      <c r="J6" s="7">
        <v>52248393</v>
      </c>
      <c r="K6" s="6">
        <v>43355052</v>
      </c>
      <c r="L6" s="6">
        <v>32238368</v>
      </c>
      <c r="M6" s="8">
        <v>0</v>
      </c>
    </row>
    <row r="7" spans="1:13">
      <c r="A7" s="9"/>
      <c r="B7" s="9"/>
      <c r="C7" s="9"/>
      <c r="D7" s="9"/>
      <c r="E7" s="9"/>
      <c r="F7" s="10">
        <v>77816756</v>
      </c>
      <c r="G7" s="10">
        <v>72258416</v>
      </c>
      <c r="H7" s="10">
        <v>66700076</v>
      </c>
      <c r="I7" s="10">
        <v>60030069</v>
      </c>
      <c r="J7" s="10">
        <v>52248393</v>
      </c>
      <c r="K7" s="10">
        <v>43355049</v>
      </c>
      <c r="L7" s="10">
        <v>32238370</v>
      </c>
      <c r="M7" s="11">
        <v>0</v>
      </c>
    </row>
    <row r="8" spans="1:13">
      <c r="A8" s="12" t="s">
        <v>25</v>
      </c>
      <c r="B8" s="13" t="s">
        <v>46</v>
      </c>
      <c r="C8" s="13" t="s">
        <v>46</v>
      </c>
      <c r="D8" s="13" t="s">
        <v>46</v>
      </c>
      <c r="E8" s="13" t="s">
        <v>46</v>
      </c>
      <c r="F8" s="14" t="s">
        <v>47</v>
      </c>
      <c r="G8" s="14" t="s">
        <v>47</v>
      </c>
      <c r="H8" s="14" t="s">
        <v>47</v>
      </c>
      <c r="I8" s="14" t="s">
        <v>47</v>
      </c>
      <c r="J8" s="14" t="s">
        <v>47</v>
      </c>
      <c r="K8" s="14" t="s">
        <v>47</v>
      </c>
      <c r="L8" s="14" t="s">
        <v>47</v>
      </c>
      <c r="M8" s="14" t="s">
        <v>47</v>
      </c>
    </row>
    <row r="9" spans="1:13" ht="22.5">
      <c r="A9" s="15" t="s">
        <v>48</v>
      </c>
      <c r="B9" s="15" t="s">
        <v>49</v>
      </c>
      <c r="C9" s="16" t="s">
        <v>50</v>
      </c>
      <c r="D9" s="16" t="s">
        <v>51</v>
      </c>
      <c r="E9" s="16" t="s">
        <v>52</v>
      </c>
      <c r="F9" s="17">
        <v>3837634</v>
      </c>
      <c r="G9" s="17">
        <v>3547498</v>
      </c>
      <c r="H9" s="17">
        <v>3083433</v>
      </c>
      <c r="I9" s="17">
        <v>2346156</v>
      </c>
      <c r="J9" s="17">
        <v>1775386</v>
      </c>
      <c r="K9" s="17">
        <v>1414640</v>
      </c>
      <c r="L9" s="17">
        <v>1051912</v>
      </c>
      <c r="M9" s="18">
        <v>0</v>
      </c>
    </row>
    <row r="10" spans="1:13" ht="22.5">
      <c r="A10" s="15" t="s">
        <v>53</v>
      </c>
      <c r="B10" s="15" t="s">
        <v>54</v>
      </c>
      <c r="C10" s="16" t="s">
        <v>55</v>
      </c>
      <c r="D10" s="16" t="s">
        <v>56</v>
      </c>
      <c r="E10" s="16" t="s">
        <v>52</v>
      </c>
      <c r="F10" s="17">
        <v>6709155</v>
      </c>
      <c r="G10" s="17">
        <v>6201924</v>
      </c>
      <c r="H10" s="17">
        <v>5390621</v>
      </c>
      <c r="I10" s="17">
        <v>4101675</v>
      </c>
      <c r="J10" s="17">
        <v>3103824</v>
      </c>
      <c r="K10" s="17">
        <v>2473149</v>
      </c>
      <c r="L10" s="17">
        <v>1839008</v>
      </c>
      <c r="M10" s="18">
        <v>0</v>
      </c>
    </row>
    <row r="11" spans="1:13" ht="33.75">
      <c r="A11" s="15" t="s">
        <v>57</v>
      </c>
      <c r="B11" s="15" t="s">
        <v>58</v>
      </c>
      <c r="C11" s="16" t="s">
        <v>59</v>
      </c>
      <c r="D11" s="16" t="s">
        <v>60</v>
      </c>
      <c r="E11" s="16" t="s">
        <v>61</v>
      </c>
      <c r="F11" s="17">
        <v>5428606</v>
      </c>
      <c r="G11" s="17">
        <v>5018189</v>
      </c>
      <c r="H11" s="17">
        <v>4361736</v>
      </c>
      <c r="I11" s="17">
        <v>3318805</v>
      </c>
      <c r="J11" s="17">
        <v>2511410</v>
      </c>
      <c r="K11" s="17">
        <v>2001109</v>
      </c>
      <c r="L11" s="17">
        <v>1488004</v>
      </c>
      <c r="M11" s="18">
        <v>0</v>
      </c>
    </row>
    <row r="12" spans="1:13" ht="22.5">
      <c r="A12" s="15" t="s">
        <v>62</v>
      </c>
      <c r="B12" s="15" t="s">
        <v>63</v>
      </c>
      <c r="C12" s="16" t="s">
        <v>64</v>
      </c>
      <c r="D12" s="16" t="s">
        <v>65</v>
      </c>
      <c r="E12" s="16" t="s">
        <v>66</v>
      </c>
      <c r="F12" s="17">
        <v>2696073</v>
      </c>
      <c r="G12" s="17">
        <v>2492243</v>
      </c>
      <c r="H12" s="17">
        <v>2166221</v>
      </c>
      <c r="I12" s="17">
        <v>1648258</v>
      </c>
      <c r="J12" s="17">
        <v>1247271</v>
      </c>
      <c r="K12" s="17">
        <v>993835</v>
      </c>
      <c r="L12" s="17">
        <v>739005</v>
      </c>
      <c r="M12" s="18">
        <v>0</v>
      </c>
    </row>
    <row r="13" spans="1:13" ht="22.5">
      <c r="A13" s="15" t="s">
        <v>67</v>
      </c>
      <c r="B13" s="15" t="s">
        <v>68</v>
      </c>
      <c r="C13" s="16" t="s">
        <v>69</v>
      </c>
      <c r="D13" s="16" t="s">
        <v>70</v>
      </c>
      <c r="E13" s="16" t="s">
        <v>71</v>
      </c>
      <c r="F13" s="17">
        <v>4754073</v>
      </c>
      <c r="G13" s="17">
        <v>4394652</v>
      </c>
      <c r="H13" s="17">
        <v>3819767</v>
      </c>
      <c r="I13" s="17">
        <v>2906426</v>
      </c>
      <c r="J13" s="17">
        <v>2199354</v>
      </c>
      <c r="K13" s="17">
        <v>1752461</v>
      </c>
      <c r="L13" s="17">
        <v>1303112</v>
      </c>
      <c r="M13" s="18">
        <v>0</v>
      </c>
    </row>
    <row r="14" spans="1:13" ht="22.5">
      <c r="A14" s="15" t="s">
        <v>72</v>
      </c>
      <c r="B14" s="15" t="s">
        <v>73</v>
      </c>
      <c r="C14" s="16" t="s">
        <v>74</v>
      </c>
      <c r="D14" s="16" t="s">
        <v>75</v>
      </c>
      <c r="E14" s="16" t="s">
        <v>76</v>
      </c>
      <c r="F14" s="17">
        <v>1427662</v>
      </c>
      <c r="G14" s="17">
        <v>1319727</v>
      </c>
      <c r="H14" s="17">
        <v>1147087</v>
      </c>
      <c r="I14" s="17">
        <v>872808</v>
      </c>
      <c r="J14" s="17">
        <v>660473</v>
      </c>
      <c r="K14" s="17">
        <v>526269</v>
      </c>
      <c r="L14" s="17">
        <v>391328</v>
      </c>
      <c r="M14" s="18">
        <v>0</v>
      </c>
    </row>
    <row r="15" spans="1:13" ht="33.75">
      <c r="A15" s="15" t="s">
        <v>77</v>
      </c>
      <c r="B15" s="15" t="s">
        <v>78</v>
      </c>
      <c r="C15" s="16" t="s">
        <v>79</v>
      </c>
      <c r="D15" s="16" t="s">
        <v>80</v>
      </c>
      <c r="E15" s="16" t="s">
        <v>81</v>
      </c>
      <c r="F15" s="17">
        <v>540357</v>
      </c>
      <c r="G15" s="17">
        <v>499504</v>
      </c>
      <c r="H15" s="17">
        <v>434162</v>
      </c>
      <c r="I15" s="17">
        <v>330350</v>
      </c>
      <c r="J15" s="17">
        <v>249983</v>
      </c>
      <c r="K15" s="17">
        <v>199188</v>
      </c>
      <c r="L15" s="17">
        <v>148114</v>
      </c>
      <c r="M15" s="18">
        <v>0</v>
      </c>
    </row>
    <row r="16" spans="1:13" ht="67.5">
      <c r="A16" s="15" t="s">
        <v>82</v>
      </c>
      <c r="B16" s="15" t="s">
        <v>83</v>
      </c>
      <c r="C16" s="16" t="s">
        <v>84</v>
      </c>
      <c r="D16" s="16" t="s">
        <v>85</v>
      </c>
      <c r="E16" s="16" t="s">
        <v>81</v>
      </c>
      <c r="F16" s="17">
        <v>3117300</v>
      </c>
      <c r="G16" s="17">
        <v>2881624</v>
      </c>
      <c r="H16" s="17">
        <v>2504665</v>
      </c>
      <c r="I16" s="17">
        <v>1905777</v>
      </c>
      <c r="J16" s="17">
        <v>1442142</v>
      </c>
      <c r="K16" s="17">
        <v>1149109</v>
      </c>
      <c r="L16" s="17">
        <v>854465</v>
      </c>
      <c r="M16" s="18">
        <v>0</v>
      </c>
    </row>
    <row r="17" spans="1:13" ht="45">
      <c r="A17" s="15" t="s">
        <v>86</v>
      </c>
      <c r="B17" s="15" t="s">
        <v>87</v>
      </c>
      <c r="C17" s="16" t="s">
        <v>88</v>
      </c>
      <c r="D17" s="16" t="s">
        <v>85</v>
      </c>
      <c r="E17" s="16" t="s">
        <v>81</v>
      </c>
      <c r="F17" s="17">
        <v>179118</v>
      </c>
      <c r="G17" s="17">
        <v>165576</v>
      </c>
      <c r="H17" s="17">
        <v>143916</v>
      </c>
      <c r="I17" s="17">
        <v>109505</v>
      </c>
      <c r="J17" s="17">
        <v>82865</v>
      </c>
      <c r="K17" s="17">
        <v>66027</v>
      </c>
      <c r="L17" s="17">
        <v>49097</v>
      </c>
      <c r="M17" s="18">
        <v>0</v>
      </c>
    </row>
    <row r="18" spans="1:13" ht="67.5">
      <c r="A18" s="15" t="s">
        <v>89</v>
      </c>
      <c r="B18" s="15" t="s">
        <v>90</v>
      </c>
      <c r="C18" s="16" t="s">
        <v>91</v>
      </c>
      <c r="D18" s="16" t="s">
        <v>85</v>
      </c>
      <c r="E18" s="16" t="s">
        <v>81</v>
      </c>
      <c r="F18" s="17">
        <v>425913</v>
      </c>
      <c r="G18" s="17">
        <v>393713</v>
      </c>
      <c r="H18" s="17">
        <v>342210</v>
      </c>
      <c r="I18" s="17">
        <v>260384</v>
      </c>
      <c r="J18" s="17">
        <v>197038</v>
      </c>
      <c r="K18" s="17">
        <v>157001</v>
      </c>
      <c r="L18" s="17">
        <v>116745</v>
      </c>
      <c r="M18" s="18">
        <v>0</v>
      </c>
    </row>
    <row r="19" spans="1:13" ht="22.5">
      <c r="A19" s="15" t="s">
        <v>92</v>
      </c>
      <c r="B19" s="15" t="s">
        <v>93</v>
      </c>
      <c r="C19" s="16" t="s">
        <v>94</v>
      </c>
      <c r="D19" s="16" t="s">
        <v>85</v>
      </c>
      <c r="E19" s="16" t="s">
        <v>81</v>
      </c>
      <c r="F19" s="17">
        <v>2747767</v>
      </c>
      <c r="G19" s="17">
        <v>2540028</v>
      </c>
      <c r="H19" s="17">
        <v>2207755</v>
      </c>
      <c r="I19" s="17">
        <v>1679861</v>
      </c>
      <c r="J19" s="17">
        <v>1271186</v>
      </c>
      <c r="K19" s="17">
        <v>1012890</v>
      </c>
      <c r="L19" s="17">
        <v>753175</v>
      </c>
      <c r="M19" s="18">
        <v>0</v>
      </c>
    </row>
    <row r="20" spans="1:13" ht="22.5">
      <c r="A20" s="15" t="s">
        <v>95</v>
      </c>
      <c r="B20" s="15" t="s">
        <v>96</v>
      </c>
      <c r="C20" s="16" t="s">
        <v>97</v>
      </c>
      <c r="D20" s="16" t="s">
        <v>85</v>
      </c>
      <c r="E20" s="16" t="s">
        <v>81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8">
        <v>0</v>
      </c>
    </row>
    <row r="21" spans="1:13" ht="22.5">
      <c r="A21" s="15" t="s">
        <v>98</v>
      </c>
      <c r="B21" s="15" t="s">
        <v>99</v>
      </c>
      <c r="C21" s="16" t="s">
        <v>100</v>
      </c>
      <c r="D21" s="16" t="s">
        <v>85</v>
      </c>
      <c r="E21" s="16" t="s">
        <v>81</v>
      </c>
      <c r="F21" s="17">
        <v>3148844</v>
      </c>
      <c r="G21" s="17">
        <v>2910783</v>
      </c>
      <c r="H21" s="17">
        <v>2530009</v>
      </c>
      <c r="I21" s="17">
        <v>1925061</v>
      </c>
      <c r="J21" s="17">
        <v>1456735</v>
      </c>
      <c r="K21" s="17">
        <v>1160736</v>
      </c>
      <c r="L21" s="17">
        <v>863112</v>
      </c>
      <c r="M21" s="18">
        <v>0</v>
      </c>
    </row>
    <row r="22" spans="1:13" ht="22.5">
      <c r="A22" s="15" t="s">
        <v>101</v>
      </c>
      <c r="B22" s="15" t="s">
        <v>102</v>
      </c>
      <c r="C22" s="16" t="s">
        <v>103</v>
      </c>
      <c r="D22" s="16" t="s">
        <v>85</v>
      </c>
      <c r="E22" s="16" t="s">
        <v>81</v>
      </c>
      <c r="F22" s="17">
        <v>1489496</v>
      </c>
      <c r="G22" s="17">
        <v>1376886</v>
      </c>
      <c r="H22" s="17">
        <v>1196769</v>
      </c>
      <c r="I22" s="17">
        <v>910611</v>
      </c>
      <c r="J22" s="17">
        <v>689078</v>
      </c>
      <c r="K22" s="17">
        <v>549063</v>
      </c>
      <c r="L22" s="17">
        <v>408277</v>
      </c>
      <c r="M22" s="18">
        <v>0</v>
      </c>
    </row>
    <row r="23" spans="1:13" ht="33.75">
      <c r="A23" s="15" t="s">
        <v>104</v>
      </c>
      <c r="B23" s="15" t="s">
        <v>105</v>
      </c>
      <c r="C23" s="16" t="s">
        <v>106</v>
      </c>
      <c r="D23" s="16" t="s">
        <v>56</v>
      </c>
      <c r="E23" s="16" t="s">
        <v>52</v>
      </c>
      <c r="F23" s="17">
        <v>2622214</v>
      </c>
      <c r="G23" s="17">
        <v>2423967</v>
      </c>
      <c r="H23" s="17">
        <v>2106877</v>
      </c>
      <c r="I23" s="17">
        <v>1603104</v>
      </c>
      <c r="J23" s="17">
        <v>1213102</v>
      </c>
      <c r="K23" s="17">
        <v>966608</v>
      </c>
      <c r="L23" s="17">
        <v>718760</v>
      </c>
      <c r="M23" s="18">
        <v>0</v>
      </c>
    </row>
    <row r="24" spans="1:13" ht="45">
      <c r="A24" s="15" t="s">
        <v>107</v>
      </c>
      <c r="B24" s="15" t="s">
        <v>108</v>
      </c>
      <c r="C24" s="16" t="s">
        <v>109</v>
      </c>
      <c r="D24" s="16" t="s">
        <v>56</v>
      </c>
      <c r="E24" s="16" t="s">
        <v>52</v>
      </c>
      <c r="F24" s="17">
        <v>262954</v>
      </c>
      <c r="G24" s="17">
        <v>243074</v>
      </c>
      <c r="H24" s="17">
        <v>211276</v>
      </c>
      <c r="I24" s="17">
        <v>160758</v>
      </c>
      <c r="J24" s="17">
        <v>121649</v>
      </c>
      <c r="K24" s="17">
        <v>96931</v>
      </c>
      <c r="L24" s="17">
        <v>72077</v>
      </c>
      <c r="M24" s="18">
        <v>0</v>
      </c>
    </row>
    <row r="25" spans="1:13" ht="22.5">
      <c r="A25" s="15" t="s">
        <v>110</v>
      </c>
      <c r="B25" s="15" t="s">
        <v>111</v>
      </c>
      <c r="C25" s="16" t="s">
        <v>112</v>
      </c>
      <c r="D25" s="16" t="s">
        <v>56</v>
      </c>
      <c r="E25" s="16" t="s">
        <v>52</v>
      </c>
      <c r="F25" s="17">
        <v>61801</v>
      </c>
      <c r="G25" s="17">
        <v>57129</v>
      </c>
      <c r="H25" s="17">
        <v>49655</v>
      </c>
      <c r="I25" s="17">
        <v>37782</v>
      </c>
      <c r="J25" s="17">
        <v>28591</v>
      </c>
      <c r="K25" s="17">
        <v>22781</v>
      </c>
      <c r="L25" s="17">
        <v>16940</v>
      </c>
      <c r="M25" s="18">
        <v>0</v>
      </c>
    </row>
    <row r="26" spans="1:13" ht="45">
      <c r="A26" s="15" t="s">
        <v>113</v>
      </c>
      <c r="B26" s="15" t="s">
        <v>114</v>
      </c>
      <c r="C26" s="16" t="s">
        <v>115</v>
      </c>
      <c r="D26" s="16" t="s">
        <v>116</v>
      </c>
      <c r="E26" s="16" t="s">
        <v>117</v>
      </c>
      <c r="F26" s="17">
        <v>70371</v>
      </c>
      <c r="G26" s="17">
        <v>65051</v>
      </c>
      <c r="H26" s="17">
        <v>56541</v>
      </c>
      <c r="I26" s="17">
        <v>43021</v>
      </c>
      <c r="J26" s="17">
        <v>32555</v>
      </c>
      <c r="K26" s="17">
        <v>25940</v>
      </c>
      <c r="L26" s="17">
        <v>19289</v>
      </c>
      <c r="M26" s="18">
        <v>0</v>
      </c>
    </row>
    <row r="27" spans="1:13" ht="45">
      <c r="A27" s="15" t="s">
        <v>118</v>
      </c>
      <c r="B27" s="15" t="s">
        <v>119</v>
      </c>
      <c r="C27" s="16" t="s">
        <v>120</v>
      </c>
      <c r="D27" s="16" t="s">
        <v>116</v>
      </c>
      <c r="E27" s="16" t="s">
        <v>117</v>
      </c>
      <c r="F27" s="17">
        <v>1349730</v>
      </c>
      <c r="G27" s="17">
        <v>1247687</v>
      </c>
      <c r="H27" s="17">
        <v>1084471</v>
      </c>
      <c r="I27" s="17">
        <v>825164</v>
      </c>
      <c r="J27" s="17">
        <v>624419</v>
      </c>
      <c r="K27" s="17">
        <v>497542</v>
      </c>
      <c r="L27" s="17">
        <v>369967</v>
      </c>
      <c r="M27" s="18">
        <v>0</v>
      </c>
    </row>
    <row r="28" spans="1:13" ht="22.5">
      <c r="A28" s="15" t="s">
        <v>121</v>
      </c>
      <c r="B28" s="15" t="s">
        <v>122</v>
      </c>
      <c r="C28" s="16" t="s">
        <v>123</v>
      </c>
      <c r="D28" s="16" t="s">
        <v>124</v>
      </c>
      <c r="E28" s="16" t="s">
        <v>125</v>
      </c>
      <c r="F28" s="17">
        <v>3617799</v>
      </c>
      <c r="G28" s="17">
        <v>3344284</v>
      </c>
      <c r="H28" s="17">
        <v>2906802</v>
      </c>
      <c r="I28" s="17">
        <v>2211760</v>
      </c>
      <c r="J28" s="17">
        <v>1673685</v>
      </c>
      <c r="K28" s="17">
        <v>1333604</v>
      </c>
      <c r="L28" s="17">
        <v>991654</v>
      </c>
      <c r="M28" s="18">
        <v>0</v>
      </c>
    </row>
    <row r="29" spans="1:13" ht="22.5">
      <c r="A29" s="15" t="s">
        <v>126</v>
      </c>
      <c r="B29" s="15" t="s">
        <v>127</v>
      </c>
      <c r="C29" s="16" t="s">
        <v>128</v>
      </c>
      <c r="D29" s="16" t="s">
        <v>129</v>
      </c>
      <c r="E29" s="16" t="s">
        <v>125</v>
      </c>
      <c r="F29" s="17">
        <v>1185918</v>
      </c>
      <c r="G29" s="17">
        <v>1096260</v>
      </c>
      <c r="H29" s="17">
        <v>952853</v>
      </c>
      <c r="I29" s="17">
        <v>725017</v>
      </c>
      <c r="J29" s="17">
        <v>548636</v>
      </c>
      <c r="K29" s="17">
        <v>437157</v>
      </c>
      <c r="L29" s="17">
        <v>325065</v>
      </c>
      <c r="M29" s="18">
        <v>0</v>
      </c>
    </row>
    <row r="30" spans="1:13" ht="22.5">
      <c r="A30" s="15" t="s">
        <v>130</v>
      </c>
      <c r="B30" s="15" t="s">
        <v>131</v>
      </c>
      <c r="C30" s="16" t="s">
        <v>132</v>
      </c>
      <c r="D30" s="16" t="s">
        <v>133</v>
      </c>
      <c r="E30" s="16" t="s">
        <v>125</v>
      </c>
      <c r="F30" s="17">
        <v>2128765</v>
      </c>
      <c r="G30" s="17">
        <v>1967824</v>
      </c>
      <c r="H30" s="17">
        <v>1710404</v>
      </c>
      <c r="I30" s="17">
        <v>1301431</v>
      </c>
      <c r="J30" s="17">
        <v>984820</v>
      </c>
      <c r="K30" s="17">
        <v>784712</v>
      </c>
      <c r="L30" s="17">
        <v>583504</v>
      </c>
      <c r="M30" s="18">
        <v>0</v>
      </c>
    </row>
    <row r="31" spans="1:13" ht="33.75">
      <c r="A31" s="15" t="s">
        <v>134</v>
      </c>
      <c r="B31" s="15" t="s">
        <v>135</v>
      </c>
      <c r="C31" s="16" t="s">
        <v>136</v>
      </c>
      <c r="D31" s="16" t="s">
        <v>137</v>
      </c>
      <c r="E31" s="16" t="s">
        <v>76</v>
      </c>
      <c r="F31" s="17">
        <v>704377</v>
      </c>
      <c r="G31" s="17">
        <v>651124</v>
      </c>
      <c r="H31" s="17">
        <v>565947</v>
      </c>
      <c r="I31" s="17">
        <v>430624</v>
      </c>
      <c r="J31" s="17">
        <v>325862</v>
      </c>
      <c r="K31" s="17">
        <v>259649</v>
      </c>
      <c r="L31" s="17">
        <v>193073</v>
      </c>
      <c r="M31" s="18">
        <v>0</v>
      </c>
    </row>
    <row r="32" spans="1:13" ht="45">
      <c r="A32" s="15" t="s">
        <v>138</v>
      </c>
      <c r="B32" s="15" t="s">
        <v>139</v>
      </c>
      <c r="C32" s="16" t="s">
        <v>140</v>
      </c>
      <c r="D32" s="16" t="s">
        <v>141</v>
      </c>
      <c r="E32" s="16" t="s">
        <v>142</v>
      </c>
      <c r="F32" s="17">
        <v>2972</v>
      </c>
      <c r="G32" s="17">
        <v>2747</v>
      </c>
      <c r="H32" s="17">
        <v>2388</v>
      </c>
      <c r="I32" s="17">
        <v>1817</v>
      </c>
      <c r="J32" s="17">
        <v>1375</v>
      </c>
      <c r="K32" s="17">
        <v>1096</v>
      </c>
      <c r="L32" s="16">
        <v>815</v>
      </c>
      <c r="M32" s="18">
        <v>0</v>
      </c>
    </row>
    <row r="33" spans="1:13" ht="33.75">
      <c r="A33" s="15" t="s">
        <v>143</v>
      </c>
      <c r="B33" s="15" t="s">
        <v>144</v>
      </c>
      <c r="C33" s="16" t="s">
        <v>145</v>
      </c>
      <c r="D33" s="16" t="s">
        <v>146</v>
      </c>
      <c r="E33" s="16" t="s">
        <v>147</v>
      </c>
      <c r="F33" s="17">
        <v>10518</v>
      </c>
      <c r="G33" s="17">
        <v>9723</v>
      </c>
      <c r="H33" s="17">
        <v>8451</v>
      </c>
      <c r="I33" s="17">
        <v>6430</v>
      </c>
      <c r="J33" s="17">
        <v>4866</v>
      </c>
      <c r="K33" s="17">
        <v>3877</v>
      </c>
      <c r="L33" s="17">
        <v>2883</v>
      </c>
      <c r="M33" s="18">
        <v>0</v>
      </c>
    </row>
    <row r="34" spans="1:13" ht="33.75">
      <c r="A34" s="15" t="s">
        <v>148</v>
      </c>
      <c r="B34" s="15" t="s">
        <v>149</v>
      </c>
      <c r="C34" s="16" t="s">
        <v>150</v>
      </c>
      <c r="D34" s="16" t="s">
        <v>146</v>
      </c>
      <c r="E34" s="16" t="s">
        <v>147</v>
      </c>
      <c r="F34" s="17">
        <v>897406</v>
      </c>
      <c r="G34" s="17">
        <v>829559</v>
      </c>
      <c r="H34" s="17">
        <v>721041</v>
      </c>
      <c r="I34" s="17">
        <v>548633</v>
      </c>
      <c r="J34" s="17">
        <v>415163</v>
      </c>
      <c r="K34" s="17">
        <v>330804</v>
      </c>
      <c r="L34" s="17">
        <v>245983</v>
      </c>
      <c r="M34" s="18">
        <v>0</v>
      </c>
    </row>
    <row r="35" spans="1:13" ht="33.75">
      <c r="A35" s="15" t="s">
        <v>151</v>
      </c>
      <c r="B35" s="15" t="s">
        <v>152</v>
      </c>
      <c r="C35" s="16" t="s">
        <v>153</v>
      </c>
      <c r="D35" s="16" t="s">
        <v>146</v>
      </c>
      <c r="E35" s="16" t="s">
        <v>147</v>
      </c>
      <c r="F35" s="17">
        <v>584996</v>
      </c>
      <c r="G35" s="17">
        <v>540768</v>
      </c>
      <c r="H35" s="17">
        <v>470028</v>
      </c>
      <c r="I35" s="17">
        <v>357640</v>
      </c>
      <c r="J35" s="17">
        <v>270634</v>
      </c>
      <c r="K35" s="17">
        <v>215643</v>
      </c>
      <c r="L35" s="17">
        <v>160350</v>
      </c>
      <c r="M35" s="18">
        <v>0</v>
      </c>
    </row>
    <row r="36" spans="1:13" ht="33.75">
      <c r="A36" s="15" t="s">
        <v>154</v>
      </c>
      <c r="B36" s="15" t="s">
        <v>155</v>
      </c>
      <c r="C36" s="16" t="s">
        <v>156</v>
      </c>
      <c r="D36" s="16" t="s">
        <v>157</v>
      </c>
      <c r="E36" s="16" t="s">
        <v>157</v>
      </c>
      <c r="F36" s="17">
        <v>184926</v>
      </c>
      <c r="G36" s="17">
        <v>170945</v>
      </c>
      <c r="H36" s="17">
        <v>148583</v>
      </c>
      <c r="I36" s="17">
        <v>113055</v>
      </c>
      <c r="J36" s="17">
        <v>85551</v>
      </c>
      <c r="K36" s="17">
        <v>68168</v>
      </c>
      <c r="L36" s="17">
        <v>50689</v>
      </c>
      <c r="M36" s="18">
        <v>0</v>
      </c>
    </row>
    <row r="37" spans="1:13" ht="33.75">
      <c r="A37" s="15" t="s">
        <v>158</v>
      </c>
      <c r="B37" s="15" t="s">
        <v>159</v>
      </c>
      <c r="C37" s="16" t="s">
        <v>160</v>
      </c>
      <c r="D37" s="16" t="s">
        <v>161</v>
      </c>
      <c r="E37" s="16" t="s">
        <v>61</v>
      </c>
      <c r="F37" s="17">
        <v>260483</v>
      </c>
      <c r="G37" s="17">
        <v>240789</v>
      </c>
      <c r="H37" s="17">
        <v>209291</v>
      </c>
      <c r="I37" s="17">
        <v>159247</v>
      </c>
      <c r="J37" s="17">
        <v>120506</v>
      </c>
      <c r="K37" s="17">
        <v>96020</v>
      </c>
      <c r="L37" s="17">
        <v>71399</v>
      </c>
      <c r="M37" s="18">
        <v>0</v>
      </c>
    </row>
    <row r="38" spans="1:13" ht="33.75">
      <c r="A38" s="15" t="s">
        <v>162</v>
      </c>
      <c r="B38" s="15" t="s">
        <v>163</v>
      </c>
      <c r="C38" s="16" t="s">
        <v>164</v>
      </c>
      <c r="D38" s="16" t="s">
        <v>165</v>
      </c>
      <c r="E38" s="16" t="s">
        <v>81</v>
      </c>
      <c r="F38" s="17">
        <v>373454</v>
      </c>
      <c r="G38" s="17">
        <v>345220</v>
      </c>
      <c r="H38" s="17">
        <v>300060</v>
      </c>
      <c r="I38" s="17">
        <v>228313</v>
      </c>
      <c r="J38" s="17">
        <v>172769</v>
      </c>
      <c r="K38" s="17">
        <v>137664</v>
      </c>
      <c r="L38" s="17">
        <v>102365</v>
      </c>
      <c r="M38" s="18">
        <v>0</v>
      </c>
    </row>
    <row r="39" spans="1:13" ht="45">
      <c r="A39" s="15" t="s">
        <v>166</v>
      </c>
      <c r="B39" s="15" t="s">
        <v>167</v>
      </c>
      <c r="C39" s="16" t="s">
        <v>168</v>
      </c>
      <c r="D39" s="16" t="s">
        <v>169</v>
      </c>
      <c r="E39" s="16" t="s">
        <v>71</v>
      </c>
      <c r="F39" s="17">
        <v>36094</v>
      </c>
      <c r="G39" s="17">
        <v>33365</v>
      </c>
      <c r="H39" s="17">
        <v>29001</v>
      </c>
      <c r="I39" s="17">
        <v>22066</v>
      </c>
      <c r="J39" s="17">
        <v>16698</v>
      </c>
      <c r="K39" s="17">
        <v>13305</v>
      </c>
      <c r="L39" s="17">
        <v>9894</v>
      </c>
      <c r="M39" s="18">
        <v>0</v>
      </c>
    </row>
    <row r="40" spans="1:13" ht="33.75">
      <c r="A40" s="15" t="s">
        <v>170</v>
      </c>
      <c r="B40" s="15" t="s">
        <v>171</v>
      </c>
      <c r="C40" s="16" t="s">
        <v>172</v>
      </c>
      <c r="D40" s="16" t="s">
        <v>173</v>
      </c>
      <c r="E40" s="16" t="s">
        <v>117</v>
      </c>
      <c r="F40" s="17">
        <v>55430</v>
      </c>
      <c r="G40" s="17">
        <v>51240</v>
      </c>
      <c r="H40" s="17">
        <v>44537</v>
      </c>
      <c r="I40" s="17">
        <v>33888</v>
      </c>
      <c r="J40" s="17">
        <v>25643</v>
      </c>
      <c r="K40" s="17">
        <v>20433</v>
      </c>
      <c r="L40" s="17">
        <v>15194</v>
      </c>
      <c r="M40" s="18">
        <v>0</v>
      </c>
    </row>
    <row r="41" spans="1:13" ht="33.75">
      <c r="A41" s="15" t="s">
        <v>174</v>
      </c>
      <c r="B41" s="15" t="s">
        <v>175</v>
      </c>
      <c r="C41" s="16" t="s">
        <v>176</v>
      </c>
      <c r="D41" s="16" t="s">
        <v>177</v>
      </c>
      <c r="E41" s="16" t="s">
        <v>178</v>
      </c>
      <c r="F41" s="17">
        <v>4215</v>
      </c>
      <c r="G41" s="17">
        <v>3896</v>
      </c>
      <c r="H41" s="17">
        <v>3386</v>
      </c>
      <c r="I41" s="17">
        <v>2577</v>
      </c>
      <c r="J41" s="17">
        <v>1950</v>
      </c>
      <c r="K41" s="17">
        <v>1554</v>
      </c>
      <c r="L41" s="17">
        <v>1155</v>
      </c>
      <c r="M41" s="18">
        <v>0</v>
      </c>
    </row>
    <row r="42" spans="1:13" ht="33.75">
      <c r="A42" s="15" t="s">
        <v>179</v>
      </c>
      <c r="B42" s="15" t="s">
        <v>180</v>
      </c>
      <c r="C42" s="16" t="s">
        <v>181</v>
      </c>
      <c r="D42" s="16" t="s">
        <v>182</v>
      </c>
      <c r="E42" s="16" t="s">
        <v>178</v>
      </c>
      <c r="F42" s="17">
        <v>7675</v>
      </c>
      <c r="G42" s="17">
        <v>7094</v>
      </c>
      <c r="H42" s="17">
        <v>6166</v>
      </c>
      <c r="I42" s="17">
        <v>4692</v>
      </c>
      <c r="J42" s="17">
        <v>3550</v>
      </c>
      <c r="K42" s="17">
        <v>2829</v>
      </c>
      <c r="L42" s="17">
        <v>2104</v>
      </c>
      <c r="M42" s="18">
        <v>0</v>
      </c>
    </row>
    <row r="43" spans="1:13" ht="33.75">
      <c r="A43" s="15" t="s">
        <v>183</v>
      </c>
      <c r="B43" s="15" t="s">
        <v>184</v>
      </c>
      <c r="C43" s="16" t="s">
        <v>185</v>
      </c>
      <c r="D43" s="16" t="s">
        <v>56</v>
      </c>
      <c r="E43" s="16" t="s">
        <v>52</v>
      </c>
      <c r="F43" s="17">
        <v>197572</v>
      </c>
      <c r="G43" s="17">
        <v>182635</v>
      </c>
      <c r="H43" s="17">
        <v>158744</v>
      </c>
      <c r="I43" s="17">
        <v>120787</v>
      </c>
      <c r="J43" s="17">
        <v>91402</v>
      </c>
      <c r="K43" s="17">
        <v>72830</v>
      </c>
      <c r="L43" s="17">
        <v>54155</v>
      </c>
      <c r="M43" s="18">
        <v>0</v>
      </c>
    </row>
    <row r="44" spans="1:13" ht="33.75">
      <c r="A44" s="15" t="s">
        <v>186</v>
      </c>
      <c r="B44" s="15" t="s">
        <v>187</v>
      </c>
      <c r="C44" s="16" t="s">
        <v>188</v>
      </c>
      <c r="D44" s="16" t="s">
        <v>189</v>
      </c>
      <c r="E44" s="16" t="s">
        <v>117</v>
      </c>
      <c r="F44" s="17">
        <v>9159</v>
      </c>
      <c r="G44" s="17">
        <v>8466</v>
      </c>
      <c r="H44" s="17">
        <v>7359</v>
      </c>
      <c r="I44" s="17">
        <v>5599</v>
      </c>
      <c r="J44" s="17">
        <v>4237</v>
      </c>
      <c r="K44" s="17">
        <v>3376</v>
      </c>
      <c r="L44" s="17">
        <v>2510</v>
      </c>
      <c r="M44" s="18">
        <v>0</v>
      </c>
    </row>
    <row r="45" spans="1:13" ht="33.75">
      <c r="A45" s="15" t="s">
        <v>190</v>
      </c>
      <c r="B45" s="15" t="s">
        <v>191</v>
      </c>
      <c r="C45" s="16" t="s">
        <v>192</v>
      </c>
      <c r="D45" s="16" t="s">
        <v>193</v>
      </c>
      <c r="E45" s="16" t="s">
        <v>71</v>
      </c>
      <c r="F45" s="17">
        <v>792700</v>
      </c>
      <c r="G45" s="17">
        <v>732770</v>
      </c>
      <c r="H45" s="17">
        <v>636913</v>
      </c>
      <c r="I45" s="17">
        <v>484621</v>
      </c>
      <c r="J45" s="17">
        <v>366723</v>
      </c>
      <c r="K45" s="17">
        <v>292208</v>
      </c>
      <c r="L45" s="17">
        <v>217283</v>
      </c>
      <c r="M45" s="18">
        <v>0</v>
      </c>
    </row>
    <row r="46" spans="1:13" ht="45">
      <c r="A46" s="15" t="s">
        <v>194</v>
      </c>
      <c r="B46" s="15" t="s">
        <v>195</v>
      </c>
      <c r="C46" s="16" t="s">
        <v>196</v>
      </c>
      <c r="D46" s="16" t="s">
        <v>56</v>
      </c>
      <c r="E46" s="16" t="s">
        <v>52</v>
      </c>
      <c r="F46" s="17">
        <v>228873</v>
      </c>
      <c r="G46" s="17">
        <v>211569</v>
      </c>
      <c r="H46" s="17">
        <v>183893</v>
      </c>
      <c r="I46" s="17">
        <v>139922</v>
      </c>
      <c r="J46" s="17">
        <v>105882</v>
      </c>
      <c r="K46" s="17">
        <v>84368</v>
      </c>
      <c r="L46" s="17">
        <v>62735</v>
      </c>
      <c r="M46" s="18">
        <v>0</v>
      </c>
    </row>
    <row r="47" spans="1:13" ht="33.75">
      <c r="A47" s="15" t="s">
        <v>197</v>
      </c>
      <c r="B47" s="15" t="s">
        <v>198</v>
      </c>
      <c r="C47" s="16" t="s">
        <v>199</v>
      </c>
      <c r="D47" s="16" t="s">
        <v>200</v>
      </c>
      <c r="E47" s="16" t="s">
        <v>200</v>
      </c>
      <c r="F47" s="17">
        <v>18921</v>
      </c>
      <c r="G47" s="17">
        <v>17490</v>
      </c>
      <c r="H47" s="17">
        <v>15202</v>
      </c>
      <c r="I47" s="17">
        <v>11567</v>
      </c>
      <c r="J47" s="17">
        <v>8753</v>
      </c>
      <c r="K47" s="17">
        <v>6975</v>
      </c>
      <c r="L47" s="17">
        <v>5186</v>
      </c>
      <c r="M47" s="18">
        <v>0</v>
      </c>
    </row>
    <row r="48" spans="1:13" ht="33.75">
      <c r="A48" s="15" t="s">
        <v>201</v>
      </c>
      <c r="B48" s="15" t="s">
        <v>202</v>
      </c>
      <c r="C48" s="16" t="s">
        <v>203</v>
      </c>
      <c r="D48" s="16" t="s">
        <v>56</v>
      </c>
      <c r="E48" s="16" t="s">
        <v>52</v>
      </c>
      <c r="F48" s="17">
        <v>70037</v>
      </c>
      <c r="G48" s="17">
        <v>64742</v>
      </c>
      <c r="H48" s="17">
        <v>56273</v>
      </c>
      <c r="I48" s="17">
        <v>42818</v>
      </c>
      <c r="J48" s="17">
        <v>32401</v>
      </c>
      <c r="K48" s="17">
        <v>25817</v>
      </c>
      <c r="L48" s="17">
        <v>19198</v>
      </c>
      <c r="M48" s="18">
        <v>0</v>
      </c>
    </row>
    <row r="49" spans="1:13" ht="33.75">
      <c r="A49" s="15" t="s">
        <v>204</v>
      </c>
      <c r="B49" s="15" t="s">
        <v>205</v>
      </c>
      <c r="C49" s="16" t="s">
        <v>206</v>
      </c>
      <c r="D49" s="16" t="s">
        <v>207</v>
      </c>
      <c r="E49" s="16" t="s">
        <v>207</v>
      </c>
      <c r="F49" s="17">
        <v>3852</v>
      </c>
      <c r="G49" s="17">
        <v>3561</v>
      </c>
      <c r="H49" s="17">
        <v>3095</v>
      </c>
      <c r="I49" s="17">
        <v>2355</v>
      </c>
      <c r="J49" s="17">
        <v>1782</v>
      </c>
      <c r="K49" s="17">
        <v>1420</v>
      </c>
      <c r="L49" s="17">
        <v>1056</v>
      </c>
      <c r="M49" s="18">
        <v>0</v>
      </c>
    </row>
    <row r="50" spans="1:13" ht="33.75">
      <c r="A50" s="15" t="s">
        <v>208</v>
      </c>
      <c r="B50" s="15" t="s">
        <v>209</v>
      </c>
      <c r="C50" s="16" t="s">
        <v>210</v>
      </c>
      <c r="D50" s="16" t="s">
        <v>211</v>
      </c>
      <c r="E50" s="16" t="s">
        <v>211</v>
      </c>
      <c r="F50" s="17">
        <v>4768</v>
      </c>
      <c r="G50" s="17">
        <v>4407</v>
      </c>
      <c r="H50" s="17">
        <v>3831</v>
      </c>
      <c r="I50" s="17">
        <v>2915</v>
      </c>
      <c r="J50" s="17">
        <v>2206</v>
      </c>
      <c r="K50" s="17">
        <v>1758</v>
      </c>
      <c r="L50" s="17">
        <v>1307</v>
      </c>
      <c r="M50" s="18">
        <v>0</v>
      </c>
    </row>
    <row r="51" spans="1:13" ht="33.75">
      <c r="A51" s="15" t="s">
        <v>212</v>
      </c>
      <c r="B51" s="15" t="s">
        <v>213</v>
      </c>
      <c r="C51" s="16" t="s">
        <v>214</v>
      </c>
      <c r="D51" s="16" t="s">
        <v>215</v>
      </c>
      <c r="E51" s="16" t="s">
        <v>81</v>
      </c>
      <c r="F51" s="17">
        <v>134681</v>
      </c>
      <c r="G51" s="17">
        <v>124499</v>
      </c>
      <c r="H51" s="17">
        <v>108213</v>
      </c>
      <c r="I51" s="17">
        <v>82338</v>
      </c>
      <c r="J51" s="17">
        <v>62307</v>
      </c>
      <c r="K51" s="17">
        <v>49647</v>
      </c>
      <c r="L51" s="17">
        <v>36917</v>
      </c>
      <c r="M51" s="18">
        <v>0</v>
      </c>
    </row>
    <row r="52" spans="1:13" ht="33.75">
      <c r="A52" s="15" t="s">
        <v>216</v>
      </c>
      <c r="B52" s="15" t="s">
        <v>217</v>
      </c>
      <c r="C52" s="16" t="s">
        <v>218</v>
      </c>
      <c r="D52" s="16" t="s">
        <v>219</v>
      </c>
      <c r="E52" s="16" t="s">
        <v>220</v>
      </c>
      <c r="F52" s="17">
        <v>72408</v>
      </c>
      <c r="G52" s="17">
        <v>66934</v>
      </c>
      <c r="H52" s="17">
        <v>58178</v>
      </c>
      <c r="I52" s="17">
        <v>44267</v>
      </c>
      <c r="J52" s="17">
        <v>33498</v>
      </c>
      <c r="K52" s="17">
        <v>26691</v>
      </c>
      <c r="L52" s="17">
        <v>19847</v>
      </c>
      <c r="M52" s="18">
        <v>0</v>
      </c>
    </row>
    <row r="53" spans="1:13" ht="45">
      <c r="A53" s="15" t="s">
        <v>221</v>
      </c>
      <c r="B53" s="15" t="s">
        <v>222</v>
      </c>
      <c r="C53" s="16" t="s">
        <v>223</v>
      </c>
      <c r="D53" s="16" t="s">
        <v>224</v>
      </c>
      <c r="E53" s="16" t="s">
        <v>225</v>
      </c>
      <c r="F53" s="17">
        <v>10718</v>
      </c>
      <c r="G53" s="17">
        <v>9908</v>
      </c>
      <c r="H53" s="17">
        <v>8612</v>
      </c>
      <c r="I53" s="17">
        <v>6553</v>
      </c>
      <c r="J53" s="17">
        <v>4958</v>
      </c>
      <c r="K53" s="17">
        <v>3951</v>
      </c>
      <c r="L53" s="17">
        <v>2938</v>
      </c>
      <c r="M53" s="18">
        <v>0</v>
      </c>
    </row>
    <row r="54" spans="1:13" ht="45">
      <c r="A54" s="15" t="s">
        <v>226</v>
      </c>
      <c r="B54" s="15" t="s">
        <v>227</v>
      </c>
      <c r="C54" s="16" t="s">
        <v>228</v>
      </c>
      <c r="D54" s="16" t="s">
        <v>229</v>
      </c>
      <c r="E54" s="16" t="s">
        <v>71</v>
      </c>
      <c r="F54" s="17">
        <v>273891</v>
      </c>
      <c r="G54" s="17">
        <v>253184</v>
      </c>
      <c r="H54" s="17">
        <v>220064</v>
      </c>
      <c r="I54" s="17">
        <v>167445</v>
      </c>
      <c r="J54" s="17">
        <v>126709</v>
      </c>
      <c r="K54" s="17">
        <v>100963</v>
      </c>
      <c r="L54" s="17">
        <v>75075</v>
      </c>
      <c r="M54" s="18">
        <v>0</v>
      </c>
    </row>
    <row r="55" spans="1:13" ht="33.75">
      <c r="A55" s="15" t="s">
        <v>230</v>
      </c>
      <c r="B55" s="15" t="s">
        <v>231</v>
      </c>
      <c r="C55" s="16" t="s">
        <v>232</v>
      </c>
      <c r="D55" s="16" t="s">
        <v>233</v>
      </c>
      <c r="E55" s="16" t="s">
        <v>71</v>
      </c>
      <c r="F55" s="17">
        <v>449167</v>
      </c>
      <c r="G55" s="17">
        <v>415208</v>
      </c>
      <c r="H55" s="17">
        <v>360893</v>
      </c>
      <c r="I55" s="17">
        <v>274600</v>
      </c>
      <c r="J55" s="17">
        <v>207796</v>
      </c>
      <c r="K55" s="17">
        <v>165573</v>
      </c>
      <c r="L55" s="17">
        <v>123118</v>
      </c>
      <c r="M55" s="18">
        <v>0</v>
      </c>
    </row>
    <row r="56" spans="1:13" ht="33.75">
      <c r="A56" s="15" t="s">
        <v>234</v>
      </c>
      <c r="B56" s="15" t="s">
        <v>235</v>
      </c>
      <c r="C56" s="16" t="s">
        <v>236</v>
      </c>
      <c r="D56" s="16" t="s">
        <v>233</v>
      </c>
      <c r="E56" s="16" t="s">
        <v>71</v>
      </c>
      <c r="F56" s="17">
        <v>257276</v>
      </c>
      <c r="G56" s="17">
        <v>237825</v>
      </c>
      <c r="H56" s="17">
        <v>206714</v>
      </c>
      <c r="I56" s="17">
        <v>157287</v>
      </c>
      <c r="J56" s="17">
        <v>119022</v>
      </c>
      <c r="K56" s="17">
        <v>94838</v>
      </c>
      <c r="L56" s="17">
        <v>70520</v>
      </c>
      <c r="M56" s="18">
        <v>0</v>
      </c>
    </row>
    <row r="57" spans="1:13" ht="33.75">
      <c r="A57" s="15" t="s">
        <v>237</v>
      </c>
      <c r="B57" s="15" t="s">
        <v>238</v>
      </c>
      <c r="C57" s="16" t="s">
        <v>239</v>
      </c>
      <c r="D57" s="16" t="s">
        <v>56</v>
      </c>
      <c r="E57" s="16" t="s">
        <v>52</v>
      </c>
      <c r="F57" s="17">
        <v>14931</v>
      </c>
      <c r="G57" s="17">
        <v>13802</v>
      </c>
      <c r="H57" s="17">
        <v>11997</v>
      </c>
      <c r="I57" s="17">
        <v>9128</v>
      </c>
      <c r="J57" s="17">
        <v>6908</v>
      </c>
      <c r="K57" s="17">
        <v>5504</v>
      </c>
      <c r="L57" s="17">
        <v>4093</v>
      </c>
      <c r="M57" s="18">
        <v>0</v>
      </c>
    </row>
    <row r="58" spans="1:13" ht="56.25">
      <c r="A58" s="15" t="s">
        <v>240</v>
      </c>
      <c r="B58" s="15" t="s">
        <v>241</v>
      </c>
      <c r="C58" s="16" t="s">
        <v>242</v>
      </c>
      <c r="D58" s="16" t="s">
        <v>243</v>
      </c>
      <c r="E58" s="16" t="s">
        <v>244</v>
      </c>
      <c r="F58" s="17">
        <v>11948</v>
      </c>
      <c r="G58" s="17">
        <v>11045</v>
      </c>
      <c r="H58" s="17">
        <v>9600</v>
      </c>
      <c r="I58" s="17">
        <v>7305</v>
      </c>
      <c r="J58" s="17">
        <v>5528</v>
      </c>
      <c r="K58" s="17">
        <v>4404</v>
      </c>
      <c r="L58" s="17">
        <v>3275</v>
      </c>
      <c r="M58" s="18">
        <v>0</v>
      </c>
    </row>
    <row r="59" spans="1:13" ht="33.75">
      <c r="A59" s="15" t="s">
        <v>245</v>
      </c>
      <c r="B59" s="15" t="s">
        <v>246</v>
      </c>
      <c r="C59" s="16" t="s">
        <v>247</v>
      </c>
      <c r="D59" s="16" t="s">
        <v>248</v>
      </c>
      <c r="E59" s="16" t="s">
        <v>248</v>
      </c>
      <c r="F59" s="17">
        <v>9774</v>
      </c>
      <c r="G59" s="17">
        <v>9035</v>
      </c>
      <c r="H59" s="17">
        <v>7853</v>
      </c>
      <c r="I59" s="17">
        <v>5975</v>
      </c>
      <c r="J59" s="17">
        <v>4522</v>
      </c>
      <c r="K59" s="17">
        <v>3603</v>
      </c>
      <c r="L59" s="17">
        <v>2679</v>
      </c>
      <c r="M59" s="18">
        <v>0</v>
      </c>
    </row>
    <row r="60" spans="1:13" ht="33.75">
      <c r="A60" s="15" t="s">
        <v>249</v>
      </c>
      <c r="B60" s="15" t="s">
        <v>250</v>
      </c>
      <c r="C60" s="16" t="s">
        <v>251</v>
      </c>
      <c r="D60" s="16" t="s">
        <v>252</v>
      </c>
      <c r="E60" s="16" t="s">
        <v>253</v>
      </c>
      <c r="F60" s="17">
        <v>24755</v>
      </c>
      <c r="G60" s="17">
        <v>22884</v>
      </c>
      <c r="H60" s="17">
        <v>19890</v>
      </c>
      <c r="I60" s="17">
        <v>15134</v>
      </c>
      <c r="J60" s="17">
        <v>11452</v>
      </c>
      <c r="K60" s="17">
        <v>9125</v>
      </c>
      <c r="L60" s="17">
        <v>6786</v>
      </c>
      <c r="M60" s="18">
        <v>0</v>
      </c>
    </row>
    <row r="61" spans="1:13" ht="33.75">
      <c r="A61" s="15" t="s">
        <v>254</v>
      </c>
      <c r="B61" s="15" t="s">
        <v>255</v>
      </c>
      <c r="C61" s="16" t="s">
        <v>256</v>
      </c>
      <c r="D61" s="16" t="s">
        <v>252</v>
      </c>
      <c r="E61" s="16" t="s">
        <v>253</v>
      </c>
      <c r="F61" s="17">
        <v>10317</v>
      </c>
      <c r="G61" s="17">
        <v>9537</v>
      </c>
      <c r="H61" s="17">
        <v>8289</v>
      </c>
      <c r="I61" s="17">
        <v>6307</v>
      </c>
      <c r="J61" s="17">
        <v>4773</v>
      </c>
      <c r="K61" s="17">
        <v>3803</v>
      </c>
      <c r="L61" s="17">
        <v>2828</v>
      </c>
      <c r="M61" s="18">
        <v>0</v>
      </c>
    </row>
    <row r="62" spans="1:13" ht="45">
      <c r="A62" s="15" t="s">
        <v>257</v>
      </c>
      <c r="B62" s="15" t="s">
        <v>258</v>
      </c>
      <c r="C62" s="16" t="s">
        <v>259</v>
      </c>
      <c r="D62" s="16" t="s">
        <v>260</v>
      </c>
      <c r="E62" s="16" t="s">
        <v>261</v>
      </c>
      <c r="F62" s="17">
        <v>6709</v>
      </c>
      <c r="G62" s="17">
        <v>6202</v>
      </c>
      <c r="H62" s="17">
        <v>5391</v>
      </c>
      <c r="I62" s="17">
        <v>4102</v>
      </c>
      <c r="J62" s="17">
        <v>3104</v>
      </c>
      <c r="K62" s="17">
        <v>2473</v>
      </c>
      <c r="L62" s="17">
        <v>1839</v>
      </c>
      <c r="M62" s="18">
        <v>0</v>
      </c>
    </row>
    <row r="63" spans="1:13" ht="45">
      <c r="A63" s="15" t="s">
        <v>262</v>
      </c>
      <c r="B63" s="15" t="s">
        <v>263</v>
      </c>
      <c r="C63" s="16" t="s">
        <v>264</v>
      </c>
      <c r="D63" s="16" t="s">
        <v>265</v>
      </c>
      <c r="E63" s="16" t="s">
        <v>220</v>
      </c>
      <c r="F63" s="17">
        <v>2034</v>
      </c>
      <c r="G63" s="17">
        <v>1880</v>
      </c>
      <c r="H63" s="17">
        <v>1634</v>
      </c>
      <c r="I63" s="17">
        <v>1243</v>
      </c>
      <c r="J63" s="16">
        <v>941</v>
      </c>
      <c r="K63" s="16">
        <v>750</v>
      </c>
      <c r="L63" s="16">
        <v>557</v>
      </c>
      <c r="M63" s="18">
        <v>0</v>
      </c>
    </row>
    <row r="64" spans="1:13" ht="45">
      <c r="A64" s="15" t="s">
        <v>266</v>
      </c>
      <c r="B64" s="15" t="s">
        <v>267</v>
      </c>
      <c r="C64" s="16" t="s">
        <v>268</v>
      </c>
      <c r="D64" s="16" t="s">
        <v>269</v>
      </c>
      <c r="E64" s="16" t="s">
        <v>270</v>
      </c>
      <c r="F64" s="17">
        <v>34178</v>
      </c>
      <c r="G64" s="17">
        <v>31594</v>
      </c>
      <c r="H64" s="17">
        <v>27461</v>
      </c>
      <c r="I64" s="17">
        <v>20895</v>
      </c>
      <c r="J64" s="17">
        <v>15811</v>
      </c>
      <c r="K64" s="17">
        <v>12599</v>
      </c>
      <c r="L64" s="17">
        <v>9368</v>
      </c>
      <c r="M64" s="18">
        <v>0</v>
      </c>
    </row>
    <row r="65" spans="1:13" ht="45">
      <c r="A65" s="15" t="s">
        <v>271</v>
      </c>
      <c r="B65" s="15" t="s">
        <v>272</v>
      </c>
      <c r="C65" s="16" t="s">
        <v>273</v>
      </c>
      <c r="D65" s="16" t="s">
        <v>274</v>
      </c>
      <c r="E65" s="16" t="s">
        <v>275</v>
      </c>
      <c r="F65" s="17">
        <v>35821</v>
      </c>
      <c r="G65" s="17">
        <v>33113</v>
      </c>
      <c r="H65" s="17">
        <v>28781</v>
      </c>
      <c r="I65" s="17">
        <v>21899</v>
      </c>
      <c r="J65" s="17">
        <v>16572</v>
      </c>
      <c r="K65" s="17">
        <v>13204</v>
      </c>
      <c r="L65" s="17">
        <v>9819</v>
      </c>
      <c r="M65" s="18">
        <v>0</v>
      </c>
    </row>
    <row r="66" spans="1:13" ht="56.25">
      <c r="A66" s="15" t="s">
        <v>276</v>
      </c>
      <c r="B66" s="15" t="s">
        <v>277</v>
      </c>
      <c r="C66" s="16" t="s">
        <v>278</v>
      </c>
      <c r="D66" s="16" t="s">
        <v>279</v>
      </c>
      <c r="E66" s="16" t="s">
        <v>280</v>
      </c>
      <c r="F66" s="17">
        <v>10234</v>
      </c>
      <c r="G66" s="17">
        <v>9460</v>
      </c>
      <c r="H66" s="17">
        <v>8223</v>
      </c>
      <c r="I66" s="17">
        <v>6257</v>
      </c>
      <c r="J66" s="17">
        <v>4735</v>
      </c>
      <c r="K66" s="17">
        <v>3773</v>
      </c>
      <c r="L66" s="17">
        <v>2805</v>
      </c>
      <c r="M66" s="18">
        <v>0</v>
      </c>
    </row>
    <row r="67" spans="1:13" ht="33.75">
      <c r="A67" s="15" t="s">
        <v>281</v>
      </c>
      <c r="B67" s="15" t="s">
        <v>282</v>
      </c>
      <c r="C67" s="16" t="s">
        <v>283</v>
      </c>
      <c r="D67" s="16" t="s">
        <v>85</v>
      </c>
      <c r="E67" s="16" t="s">
        <v>81</v>
      </c>
      <c r="F67" s="17">
        <v>329218</v>
      </c>
      <c r="G67" s="17">
        <v>304328</v>
      </c>
      <c r="H67" s="17">
        <v>264517</v>
      </c>
      <c r="I67" s="17">
        <v>201269</v>
      </c>
      <c r="J67" s="17">
        <v>152304</v>
      </c>
      <c r="K67" s="17">
        <v>121357</v>
      </c>
      <c r="L67" s="17">
        <v>90240</v>
      </c>
      <c r="M67" s="18">
        <v>0</v>
      </c>
    </row>
    <row r="68" spans="1:13" ht="45">
      <c r="A68" s="15" t="s">
        <v>284</v>
      </c>
      <c r="B68" s="15" t="s">
        <v>285</v>
      </c>
      <c r="C68" s="16" t="s">
        <v>286</v>
      </c>
      <c r="D68" s="16" t="s">
        <v>85</v>
      </c>
      <c r="E68" s="16" t="s">
        <v>81</v>
      </c>
      <c r="F68" s="17">
        <v>105581</v>
      </c>
      <c r="G68" s="17">
        <v>97599</v>
      </c>
      <c r="H68" s="17">
        <v>84832</v>
      </c>
      <c r="I68" s="17">
        <v>64548</v>
      </c>
      <c r="J68" s="17">
        <v>48844</v>
      </c>
      <c r="K68" s="17">
        <v>38920</v>
      </c>
      <c r="L68" s="17">
        <v>28940</v>
      </c>
      <c r="M68" s="18">
        <v>0</v>
      </c>
    </row>
    <row r="69" spans="1:13" ht="45">
      <c r="A69" s="15" t="s">
        <v>287</v>
      </c>
      <c r="B69" s="15" t="s">
        <v>288</v>
      </c>
      <c r="C69" s="16" t="s">
        <v>289</v>
      </c>
      <c r="D69" s="16" t="s">
        <v>85</v>
      </c>
      <c r="E69" s="16" t="s">
        <v>81</v>
      </c>
      <c r="F69" s="17">
        <v>150500</v>
      </c>
      <c r="G69" s="17">
        <v>139121</v>
      </c>
      <c r="H69" s="17">
        <v>120922</v>
      </c>
      <c r="I69" s="17">
        <v>92009</v>
      </c>
      <c r="J69" s="17">
        <v>69625</v>
      </c>
      <c r="K69" s="17">
        <v>55478</v>
      </c>
      <c r="L69" s="17">
        <v>41253</v>
      </c>
      <c r="M69" s="18">
        <v>0</v>
      </c>
    </row>
    <row r="70" spans="1:13" ht="33.75">
      <c r="A70" s="15" t="s">
        <v>290</v>
      </c>
      <c r="B70" s="15" t="s">
        <v>291</v>
      </c>
      <c r="C70" s="16" t="s">
        <v>292</v>
      </c>
      <c r="D70" s="16" t="s">
        <v>293</v>
      </c>
      <c r="E70" s="16" t="s">
        <v>225</v>
      </c>
      <c r="F70" s="17">
        <v>5104</v>
      </c>
      <c r="G70" s="17">
        <v>4718</v>
      </c>
      <c r="H70" s="17">
        <v>4101</v>
      </c>
      <c r="I70" s="17">
        <v>3120</v>
      </c>
      <c r="J70" s="17">
        <v>2361</v>
      </c>
      <c r="K70" s="17">
        <v>1882</v>
      </c>
      <c r="L70" s="17">
        <v>1399</v>
      </c>
      <c r="M70" s="18">
        <v>0</v>
      </c>
    </row>
    <row r="71" spans="1:13" ht="33.75">
      <c r="A71" s="15" t="s">
        <v>294</v>
      </c>
      <c r="B71" s="15" t="s">
        <v>295</v>
      </c>
      <c r="C71" s="16" t="s">
        <v>296</v>
      </c>
      <c r="D71" s="16" t="s">
        <v>293</v>
      </c>
      <c r="E71" s="16" t="s">
        <v>225</v>
      </c>
      <c r="F71" s="17">
        <v>6542</v>
      </c>
      <c r="G71" s="17">
        <v>6047</v>
      </c>
      <c r="H71" s="17">
        <v>5256</v>
      </c>
      <c r="I71" s="17">
        <v>3999</v>
      </c>
      <c r="J71" s="17">
        <v>3026</v>
      </c>
      <c r="K71" s="17">
        <v>2411</v>
      </c>
      <c r="L71" s="17">
        <v>1793</v>
      </c>
      <c r="M71" s="18">
        <v>0</v>
      </c>
    </row>
    <row r="72" spans="1:13" ht="45">
      <c r="A72" s="15" t="s">
        <v>297</v>
      </c>
      <c r="B72" s="15" t="s">
        <v>298</v>
      </c>
      <c r="C72" s="16" t="s">
        <v>299</v>
      </c>
      <c r="D72" s="16" t="s">
        <v>300</v>
      </c>
      <c r="E72" s="16" t="s">
        <v>261</v>
      </c>
      <c r="F72" s="17">
        <v>2759</v>
      </c>
      <c r="G72" s="17">
        <v>2551</v>
      </c>
      <c r="H72" s="17">
        <v>2217</v>
      </c>
      <c r="I72" s="17">
        <v>1687</v>
      </c>
      <c r="J72" s="17">
        <v>1276</v>
      </c>
      <c r="K72" s="17">
        <v>1017</v>
      </c>
      <c r="L72" s="16">
        <v>756</v>
      </c>
      <c r="M72" s="18">
        <v>0</v>
      </c>
    </row>
    <row r="73" spans="1:13" ht="33.75">
      <c r="A73" s="15" t="s">
        <v>301</v>
      </c>
      <c r="B73" s="15" t="s">
        <v>302</v>
      </c>
      <c r="C73" s="16" t="s">
        <v>303</v>
      </c>
      <c r="D73" s="16" t="s">
        <v>304</v>
      </c>
      <c r="E73" s="16" t="s">
        <v>305</v>
      </c>
      <c r="F73" s="17">
        <v>243167</v>
      </c>
      <c r="G73" s="17">
        <v>224783</v>
      </c>
      <c r="H73" s="17">
        <v>195378</v>
      </c>
      <c r="I73" s="17">
        <v>148662</v>
      </c>
      <c r="J73" s="17">
        <v>112495</v>
      </c>
      <c r="K73" s="17">
        <v>89637</v>
      </c>
      <c r="L73" s="17">
        <v>66653</v>
      </c>
      <c r="M73" s="18">
        <v>0</v>
      </c>
    </row>
    <row r="74" spans="1:13" ht="33.75">
      <c r="A74" s="15" t="s">
        <v>306</v>
      </c>
      <c r="B74" s="15" t="s">
        <v>307</v>
      </c>
      <c r="C74" s="16" t="s">
        <v>308</v>
      </c>
      <c r="D74" s="16" t="s">
        <v>309</v>
      </c>
      <c r="E74" s="16" t="s">
        <v>305</v>
      </c>
      <c r="F74" s="17">
        <v>9141</v>
      </c>
      <c r="G74" s="17">
        <v>8450</v>
      </c>
      <c r="H74" s="17">
        <v>7345</v>
      </c>
      <c r="I74" s="17">
        <v>5589</v>
      </c>
      <c r="J74" s="17">
        <v>4229</v>
      </c>
      <c r="K74" s="17">
        <v>3370</v>
      </c>
      <c r="L74" s="17">
        <v>2506</v>
      </c>
      <c r="M74" s="18">
        <v>0</v>
      </c>
    </row>
    <row r="75" spans="1:13" ht="33.75">
      <c r="A75" s="15" t="s">
        <v>310</v>
      </c>
      <c r="B75" s="15" t="s">
        <v>311</v>
      </c>
      <c r="C75" s="16" t="s">
        <v>312</v>
      </c>
      <c r="D75" s="16" t="s">
        <v>313</v>
      </c>
      <c r="E75" s="16" t="s">
        <v>313</v>
      </c>
      <c r="F75" s="17">
        <v>6602</v>
      </c>
      <c r="G75" s="17">
        <v>6103</v>
      </c>
      <c r="H75" s="17">
        <v>5304</v>
      </c>
      <c r="I75" s="17">
        <v>4036</v>
      </c>
      <c r="J75" s="17">
        <v>3054</v>
      </c>
      <c r="K75" s="17">
        <v>2434</v>
      </c>
      <c r="L75" s="17">
        <v>1810</v>
      </c>
      <c r="M75" s="18">
        <v>0</v>
      </c>
    </row>
    <row r="76" spans="1:13" ht="45">
      <c r="A76" s="15" t="s">
        <v>314</v>
      </c>
      <c r="B76" s="15" t="s">
        <v>315</v>
      </c>
      <c r="C76" s="16" t="s">
        <v>316</v>
      </c>
      <c r="D76" s="16" t="s">
        <v>317</v>
      </c>
      <c r="E76" s="16" t="s">
        <v>317</v>
      </c>
      <c r="F76" s="17">
        <v>11934</v>
      </c>
      <c r="G76" s="17">
        <v>11032</v>
      </c>
      <c r="H76" s="17">
        <v>9589</v>
      </c>
      <c r="I76" s="17">
        <v>7296</v>
      </c>
      <c r="J76" s="17">
        <v>5521</v>
      </c>
      <c r="K76" s="17">
        <v>4399</v>
      </c>
      <c r="L76" s="17">
        <v>3271</v>
      </c>
      <c r="M76" s="18">
        <v>0</v>
      </c>
    </row>
    <row r="77" spans="1:13" ht="33.75">
      <c r="A77" s="15" t="s">
        <v>318</v>
      </c>
      <c r="B77" s="15" t="s">
        <v>319</v>
      </c>
      <c r="C77" s="16" t="s">
        <v>320</v>
      </c>
      <c r="D77" s="16" t="s">
        <v>321</v>
      </c>
      <c r="E77" s="16" t="s">
        <v>322</v>
      </c>
      <c r="F77" s="17">
        <v>1550</v>
      </c>
      <c r="G77" s="17">
        <v>1433</v>
      </c>
      <c r="H77" s="17">
        <v>1245</v>
      </c>
      <c r="I77" s="16">
        <v>947</v>
      </c>
      <c r="J77" s="16">
        <v>717</v>
      </c>
      <c r="K77" s="16">
        <v>571</v>
      </c>
      <c r="L77" s="16">
        <v>425</v>
      </c>
      <c r="M77" s="18">
        <v>0</v>
      </c>
    </row>
    <row r="78" spans="1:13" ht="33.75">
      <c r="A78" s="15" t="s">
        <v>323</v>
      </c>
      <c r="B78" s="15" t="s">
        <v>324</v>
      </c>
      <c r="C78" s="16" t="s">
        <v>325</v>
      </c>
      <c r="D78" s="16" t="s">
        <v>326</v>
      </c>
      <c r="E78" s="16" t="s">
        <v>322</v>
      </c>
      <c r="F78" s="17">
        <v>6866</v>
      </c>
      <c r="G78" s="17">
        <v>6347</v>
      </c>
      <c r="H78" s="17">
        <v>5517</v>
      </c>
      <c r="I78" s="17">
        <v>4198</v>
      </c>
      <c r="J78" s="17">
        <v>3177</v>
      </c>
      <c r="K78" s="17">
        <v>2531</v>
      </c>
      <c r="L78" s="17">
        <v>1882</v>
      </c>
      <c r="M78" s="18">
        <v>0</v>
      </c>
    </row>
    <row r="79" spans="1:13" ht="45">
      <c r="A79" s="15" t="s">
        <v>327</v>
      </c>
      <c r="B79" s="15" t="s">
        <v>328</v>
      </c>
      <c r="C79" s="16" t="s">
        <v>329</v>
      </c>
      <c r="D79" s="16" t="s">
        <v>330</v>
      </c>
      <c r="E79" s="16" t="s">
        <v>331</v>
      </c>
      <c r="F79" s="17">
        <v>1853</v>
      </c>
      <c r="G79" s="17">
        <v>1713</v>
      </c>
      <c r="H79" s="17">
        <v>1488</v>
      </c>
      <c r="I79" s="17">
        <v>1133</v>
      </c>
      <c r="J79" s="16">
        <v>857</v>
      </c>
      <c r="K79" s="16">
        <v>683</v>
      </c>
      <c r="L79" s="16">
        <v>508</v>
      </c>
      <c r="M79" s="18">
        <v>0</v>
      </c>
    </row>
    <row r="80" spans="1:13" ht="33.75">
      <c r="A80" s="15" t="s">
        <v>332</v>
      </c>
      <c r="B80" s="15" t="s">
        <v>333</v>
      </c>
      <c r="C80" s="16" t="s">
        <v>334</v>
      </c>
      <c r="D80" s="16" t="s">
        <v>335</v>
      </c>
      <c r="E80" s="16" t="s">
        <v>335</v>
      </c>
      <c r="F80" s="17">
        <v>4972</v>
      </c>
      <c r="G80" s="17">
        <v>4596</v>
      </c>
      <c r="H80" s="17">
        <v>3995</v>
      </c>
      <c r="I80" s="17">
        <v>3040</v>
      </c>
      <c r="J80" s="17">
        <v>2300</v>
      </c>
      <c r="K80" s="17">
        <v>1833</v>
      </c>
      <c r="L80" s="17">
        <v>1363</v>
      </c>
      <c r="M80" s="18">
        <v>0</v>
      </c>
    </row>
    <row r="81" spans="1:13" ht="45">
      <c r="A81" s="15" t="s">
        <v>336</v>
      </c>
      <c r="B81" s="15" t="s">
        <v>337</v>
      </c>
      <c r="C81" s="16" t="s">
        <v>338</v>
      </c>
      <c r="D81" s="16" t="s">
        <v>339</v>
      </c>
      <c r="E81" s="16" t="s">
        <v>220</v>
      </c>
      <c r="F81" s="17">
        <v>61693</v>
      </c>
      <c r="G81" s="17">
        <v>57029</v>
      </c>
      <c r="H81" s="17">
        <v>49569</v>
      </c>
      <c r="I81" s="17">
        <v>37716</v>
      </c>
      <c r="J81" s="17">
        <v>28541</v>
      </c>
      <c r="K81" s="17">
        <v>22741</v>
      </c>
      <c r="L81" s="17">
        <v>16910</v>
      </c>
      <c r="M81" s="18">
        <v>0</v>
      </c>
    </row>
    <row r="82" spans="1:13" ht="33.75">
      <c r="A82" s="15" t="s">
        <v>340</v>
      </c>
      <c r="B82" s="15" t="s">
        <v>341</v>
      </c>
      <c r="C82" s="16" t="s">
        <v>342</v>
      </c>
      <c r="D82" s="16" t="s">
        <v>343</v>
      </c>
      <c r="E82" s="16" t="s">
        <v>178</v>
      </c>
      <c r="F82" s="17">
        <v>530798</v>
      </c>
      <c r="G82" s="17">
        <v>490668</v>
      </c>
      <c r="H82" s="17">
        <v>426482</v>
      </c>
      <c r="I82" s="17">
        <v>324506</v>
      </c>
      <c r="J82" s="17">
        <v>245561</v>
      </c>
      <c r="K82" s="17">
        <v>195664</v>
      </c>
      <c r="L82" s="17">
        <v>145494</v>
      </c>
      <c r="M82" s="18">
        <v>0</v>
      </c>
    </row>
    <row r="83" spans="1:13" ht="33.75">
      <c r="A83" s="15" t="s">
        <v>344</v>
      </c>
      <c r="B83" s="15" t="s">
        <v>345</v>
      </c>
      <c r="C83" s="16" t="s">
        <v>346</v>
      </c>
      <c r="D83" s="16" t="s">
        <v>56</v>
      </c>
      <c r="E83" s="16" t="s">
        <v>52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8">
        <v>0</v>
      </c>
    </row>
    <row r="84" spans="1:13" ht="33.75">
      <c r="A84" s="15" t="s">
        <v>347</v>
      </c>
      <c r="B84" s="15" t="s">
        <v>348</v>
      </c>
      <c r="C84" s="16" t="s">
        <v>349</v>
      </c>
      <c r="D84" s="16" t="s">
        <v>56</v>
      </c>
      <c r="E84" s="16" t="s">
        <v>52</v>
      </c>
      <c r="F84" s="17">
        <v>354612</v>
      </c>
      <c r="G84" s="17">
        <v>327803</v>
      </c>
      <c r="H84" s="17">
        <v>284921</v>
      </c>
      <c r="I84" s="17">
        <v>216794</v>
      </c>
      <c r="J84" s="17">
        <v>164053</v>
      </c>
      <c r="K84" s="17">
        <v>130718</v>
      </c>
      <c r="L84" s="17">
        <v>97201</v>
      </c>
      <c r="M84" s="18">
        <v>0</v>
      </c>
    </row>
    <row r="85" spans="1:13" ht="33.75">
      <c r="A85" s="15" t="s">
        <v>350</v>
      </c>
      <c r="B85" s="15" t="s">
        <v>351</v>
      </c>
      <c r="C85" s="16" t="s">
        <v>352</v>
      </c>
      <c r="D85" s="16" t="s">
        <v>353</v>
      </c>
      <c r="E85" s="16" t="s">
        <v>178</v>
      </c>
      <c r="F85" s="17">
        <v>234443</v>
      </c>
      <c r="G85" s="17">
        <v>216719</v>
      </c>
      <c r="H85" s="17">
        <v>188369</v>
      </c>
      <c r="I85" s="17">
        <v>143328</v>
      </c>
      <c r="J85" s="17">
        <v>108459</v>
      </c>
      <c r="K85" s="17">
        <v>86421</v>
      </c>
      <c r="L85" s="17">
        <v>64262</v>
      </c>
      <c r="M85" s="18">
        <v>0</v>
      </c>
    </row>
    <row r="86" spans="1:13" ht="33.75">
      <c r="A86" s="15" t="s">
        <v>354</v>
      </c>
      <c r="B86" s="15" t="s">
        <v>355</v>
      </c>
      <c r="C86" s="16" t="s">
        <v>356</v>
      </c>
      <c r="D86" s="16" t="s">
        <v>353</v>
      </c>
      <c r="E86" s="16" t="s">
        <v>178</v>
      </c>
      <c r="F86" s="17">
        <v>285164</v>
      </c>
      <c r="G86" s="17">
        <v>263605</v>
      </c>
      <c r="H86" s="17">
        <v>229122</v>
      </c>
      <c r="I86" s="17">
        <v>174337</v>
      </c>
      <c r="J86" s="17">
        <v>131924</v>
      </c>
      <c r="K86" s="17">
        <v>105118</v>
      </c>
      <c r="L86" s="17">
        <v>78165</v>
      </c>
      <c r="M86" s="18">
        <v>0</v>
      </c>
    </row>
    <row r="87" spans="1:13" ht="33.75">
      <c r="A87" s="15" t="s">
        <v>357</v>
      </c>
      <c r="B87" s="15" t="s">
        <v>358</v>
      </c>
      <c r="C87" s="16" t="s">
        <v>359</v>
      </c>
      <c r="D87" s="16" t="s">
        <v>353</v>
      </c>
      <c r="E87" s="16" t="s">
        <v>178</v>
      </c>
      <c r="F87" s="17">
        <v>123629</v>
      </c>
      <c r="G87" s="17">
        <v>114282</v>
      </c>
      <c r="H87" s="17">
        <v>99332</v>
      </c>
      <c r="I87" s="17">
        <v>75581</v>
      </c>
      <c r="J87" s="17">
        <v>57194</v>
      </c>
      <c r="K87" s="17">
        <v>45572</v>
      </c>
      <c r="L87" s="17">
        <v>33887</v>
      </c>
      <c r="M87" s="18">
        <v>0</v>
      </c>
    </row>
    <row r="88" spans="1:13" ht="33.75">
      <c r="A88" s="15" t="s">
        <v>360</v>
      </c>
      <c r="B88" s="15" t="s">
        <v>361</v>
      </c>
      <c r="C88" s="16" t="s">
        <v>362</v>
      </c>
      <c r="D88" s="16" t="s">
        <v>363</v>
      </c>
      <c r="E88" s="16" t="s">
        <v>71</v>
      </c>
      <c r="F88" s="17">
        <v>126806</v>
      </c>
      <c r="G88" s="17">
        <v>117219</v>
      </c>
      <c r="H88" s="17">
        <v>101885</v>
      </c>
      <c r="I88" s="17">
        <v>77524</v>
      </c>
      <c r="J88" s="17">
        <v>58664</v>
      </c>
      <c r="K88" s="17">
        <v>46744</v>
      </c>
      <c r="L88" s="17">
        <v>34758</v>
      </c>
      <c r="M88" s="18">
        <v>0</v>
      </c>
    </row>
    <row r="89" spans="1:13" ht="33.75">
      <c r="A89" s="15" t="s">
        <v>364</v>
      </c>
      <c r="B89" s="15" t="s">
        <v>365</v>
      </c>
      <c r="C89" s="16" t="s">
        <v>366</v>
      </c>
      <c r="D89" s="16" t="s">
        <v>363</v>
      </c>
      <c r="E89" s="16" t="s">
        <v>71</v>
      </c>
      <c r="F89" s="17">
        <v>505961</v>
      </c>
      <c r="G89" s="17">
        <v>467709</v>
      </c>
      <c r="H89" s="17">
        <v>406526</v>
      </c>
      <c r="I89" s="17">
        <v>309322</v>
      </c>
      <c r="J89" s="17">
        <v>234070</v>
      </c>
      <c r="K89" s="17">
        <v>186509</v>
      </c>
      <c r="L89" s="17">
        <v>138686</v>
      </c>
      <c r="M89" s="18">
        <v>0</v>
      </c>
    </row>
    <row r="90" spans="1:13" ht="33.75">
      <c r="A90" s="15" t="s">
        <v>367</v>
      </c>
      <c r="B90" s="15" t="s">
        <v>368</v>
      </c>
      <c r="C90" s="16" t="s">
        <v>369</v>
      </c>
      <c r="D90" s="16" t="s">
        <v>269</v>
      </c>
      <c r="E90" s="16" t="s">
        <v>270</v>
      </c>
      <c r="F90" s="17">
        <v>11625</v>
      </c>
      <c r="G90" s="17">
        <v>10746</v>
      </c>
      <c r="H90" s="17">
        <v>9340</v>
      </c>
      <c r="I90" s="17">
        <v>7107</v>
      </c>
      <c r="J90" s="17">
        <v>5378</v>
      </c>
      <c r="K90" s="17">
        <v>4285</v>
      </c>
      <c r="L90" s="17">
        <v>3186</v>
      </c>
      <c r="M90" s="18">
        <v>0</v>
      </c>
    </row>
    <row r="91" spans="1:13" ht="45">
      <c r="A91" s="15" t="s">
        <v>370</v>
      </c>
      <c r="B91" s="15" t="s">
        <v>371</v>
      </c>
      <c r="C91" s="16" t="s">
        <v>372</v>
      </c>
      <c r="D91" s="16" t="s">
        <v>373</v>
      </c>
      <c r="E91" s="16" t="s">
        <v>373</v>
      </c>
      <c r="F91" s="17">
        <v>3693</v>
      </c>
      <c r="G91" s="17">
        <v>3414</v>
      </c>
      <c r="H91" s="17">
        <v>2967</v>
      </c>
      <c r="I91" s="17">
        <v>2258</v>
      </c>
      <c r="J91" s="17">
        <v>1709</v>
      </c>
      <c r="K91" s="17">
        <v>1361</v>
      </c>
      <c r="L91" s="17">
        <v>1012</v>
      </c>
      <c r="M91" s="18">
        <v>0</v>
      </c>
    </row>
    <row r="92" spans="1:13" ht="33.75">
      <c r="A92" s="15" t="s">
        <v>374</v>
      </c>
      <c r="B92" s="15" t="s">
        <v>375</v>
      </c>
      <c r="C92" s="16" t="s">
        <v>376</v>
      </c>
      <c r="D92" s="16" t="s">
        <v>377</v>
      </c>
      <c r="E92" s="16" t="s">
        <v>377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8">
        <v>0</v>
      </c>
    </row>
    <row r="93" spans="1:13" ht="56.25">
      <c r="A93" s="15" t="s">
        <v>378</v>
      </c>
      <c r="B93" s="15" t="s">
        <v>379</v>
      </c>
      <c r="C93" s="16" t="s">
        <v>380</v>
      </c>
      <c r="D93" s="16" t="s">
        <v>381</v>
      </c>
      <c r="E93" s="16" t="s">
        <v>244</v>
      </c>
      <c r="F93" s="17">
        <v>5468</v>
      </c>
      <c r="G93" s="17">
        <v>5055</v>
      </c>
      <c r="H93" s="17">
        <v>4393</v>
      </c>
      <c r="I93" s="17">
        <v>3343</v>
      </c>
      <c r="J93" s="17">
        <v>2530</v>
      </c>
      <c r="K93" s="17">
        <v>2016</v>
      </c>
      <c r="L93" s="17">
        <v>1499</v>
      </c>
      <c r="M93" s="18">
        <v>0</v>
      </c>
    </row>
    <row r="94" spans="1:13" ht="78.75">
      <c r="A94" s="15" t="s">
        <v>382</v>
      </c>
      <c r="B94" s="15" t="s">
        <v>383</v>
      </c>
      <c r="C94" s="16" t="s">
        <v>384</v>
      </c>
      <c r="D94" s="16" t="s">
        <v>385</v>
      </c>
      <c r="E94" s="16" t="s">
        <v>225</v>
      </c>
      <c r="F94" s="17">
        <v>7969</v>
      </c>
      <c r="G94" s="17">
        <v>7367</v>
      </c>
      <c r="H94" s="17">
        <v>6403</v>
      </c>
      <c r="I94" s="17">
        <v>4872</v>
      </c>
      <c r="J94" s="17">
        <v>3687</v>
      </c>
      <c r="K94" s="17">
        <v>2938</v>
      </c>
      <c r="L94" s="17">
        <v>2184</v>
      </c>
      <c r="M94" s="18">
        <v>0</v>
      </c>
    </row>
    <row r="95" spans="1:13" ht="33.75">
      <c r="A95" s="15" t="s">
        <v>386</v>
      </c>
      <c r="B95" s="15" t="s">
        <v>387</v>
      </c>
      <c r="C95" s="16" t="s">
        <v>388</v>
      </c>
      <c r="D95" s="16" t="s">
        <v>389</v>
      </c>
      <c r="E95" s="16" t="s">
        <v>389</v>
      </c>
      <c r="F95" s="17">
        <v>4252</v>
      </c>
      <c r="G95" s="17">
        <v>3930</v>
      </c>
      <c r="H95" s="17">
        <v>3416</v>
      </c>
      <c r="I95" s="17">
        <v>2599</v>
      </c>
      <c r="J95" s="17">
        <v>1967</v>
      </c>
      <c r="K95" s="17">
        <v>1567</v>
      </c>
      <c r="L95" s="17">
        <v>1165</v>
      </c>
      <c r="M95" s="18">
        <v>0</v>
      </c>
    </row>
    <row r="96" spans="1:13" ht="33.75">
      <c r="A96" s="15" t="s">
        <v>390</v>
      </c>
      <c r="B96" s="15" t="s">
        <v>391</v>
      </c>
      <c r="C96" s="16" t="s">
        <v>392</v>
      </c>
      <c r="D96" s="16" t="s">
        <v>393</v>
      </c>
      <c r="E96" s="16" t="s">
        <v>394</v>
      </c>
      <c r="F96" s="17">
        <v>6733</v>
      </c>
      <c r="G96" s="17">
        <v>6224</v>
      </c>
      <c r="H96" s="17">
        <v>5410</v>
      </c>
      <c r="I96" s="17">
        <v>4116</v>
      </c>
      <c r="J96" s="17">
        <v>3115</v>
      </c>
      <c r="K96" s="17">
        <v>2482</v>
      </c>
      <c r="L96" s="17">
        <v>1846</v>
      </c>
      <c r="M96" s="18">
        <v>0</v>
      </c>
    </row>
    <row r="97" spans="1:13" ht="45">
      <c r="A97" s="15" t="s">
        <v>395</v>
      </c>
      <c r="B97" s="15" t="s">
        <v>396</v>
      </c>
      <c r="C97" s="16" t="s">
        <v>397</v>
      </c>
      <c r="D97" s="16" t="s">
        <v>261</v>
      </c>
      <c r="E97" s="16" t="s">
        <v>261</v>
      </c>
      <c r="F97" s="17">
        <v>33944</v>
      </c>
      <c r="G97" s="17">
        <v>31378</v>
      </c>
      <c r="H97" s="17">
        <v>27273</v>
      </c>
      <c r="I97" s="17">
        <v>20752</v>
      </c>
      <c r="J97" s="17">
        <v>15704</v>
      </c>
      <c r="K97" s="17">
        <v>12513</v>
      </c>
      <c r="L97" s="17">
        <v>9304</v>
      </c>
      <c r="M97" s="18">
        <v>0</v>
      </c>
    </row>
    <row r="98" spans="1:13" ht="45">
      <c r="A98" s="15" t="s">
        <v>398</v>
      </c>
      <c r="B98" s="15" t="s">
        <v>399</v>
      </c>
      <c r="C98" s="16" t="s">
        <v>400</v>
      </c>
      <c r="D98" s="16" t="s">
        <v>394</v>
      </c>
      <c r="E98" s="16" t="s">
        <v>394</v>
      </c>
      <c r="F98" s="17">
        <v>640624</v>
      </c>
      <c r="G98" s="17">
        <v>592191</v>
      </c>
      <c r="H98" s="17">
        <v>514724</v>
      </c>
      <c r="I98" s="17">
        <v>391649</v>
      </c>
      <c r="J98" s="17">
        <v>296369</v>
      </c>
      <c r="K98" s="17">
        <v>236149</v>
      </c>
      <c r="L98" s="17">
        <v>175598</v>
      </c>
      <c r="M98" s="18">
        <v>0</v>
      </c>
    </row>
    <row r="99" spans="1:13" ht="33.75">
      <c r="A99" s="15" t="s">
        <v>401</v>
      </c>
      <c r="B99" s="15" t="s">
        <v>402</v>
      </c>
      <c r="C99" s="16" t="s">
        <v>403</v>
      </c>
      <c r="D99" s="16" t="s">
        <v>404</v>
      </c>
      <c r="E99" s="16" t="s">
        <v>394</v>
      </c>
      <c r="F99" s="17">
        <v>1053</v>
      </c>
      <c r="G99" s="16">
        <v>974</v>
      </c>
      <c r="H99" s="16">
        <v>846</v>
      </c>
      <c r="I99" s="16">
        <v>644</v>
      </c>
      <c r="J99" s="16">
        <v>487</v>
      </c>
      <c r="K99" s="16">
        <v>388</v>
      </c>
      <c r="L99" s="16">
        <v>289</v>
      </c>
      <c r="M99" s="18">
        <v>0</v>
      </c>
    </row>
    <row r="100" spans="1:13" ht="45">
      <c r="A100" s="15" t="s">
        <v>405</v>
      </c>
      <c r="B100" s="15" t="s">
        <v>406</v>
      </c>
      <c r="C100" s="16" t="s">
        <v>407</v>
      </c>
      <c r="D100" s="16" t="s">
        <v>408</v>
      </c>
      <c r="E100" s="16" t="s">
        <v>408</v>
      </c>
      <c r="F100" s="17">
        <v>101824</v>
      </c>
      <c r="G100" s="17">
        <v>94126</v>
      </c>
      <c r="H100" s="17">
        <v>81813</v>
      </c>
      <c r="I100" s="17">
        <v>62251</v>
      </c>
      <c r="J100" s="17">
        <v>47106</v>
      </c>
      <c r="K100" s="17">
        <v>37535</v>
      </c>
      <c r="L100" s="17">
        <v>27910</v>
      </c>
      <c r="M100" s="18">
        <v>0</v>
      </c>
    </row>
    <row r="101" spans="1:13" ht="33.75">
      <c r="A101" s="15" t="s">
        <v>409</v>
      </c>
      <c r="B101" s="15" t="s">
        <v>410</v>
      </c>
      <c r="C101" s="16" t="s">
        <v>411</v>
      </c>
      <c r="D101" s="16" t="s">
        <v>412</v>
      </c>
      <c r="E101" s="16" t="s">
        <v>412</v>
      </c>
      <c r="F101" s="17">
        <v>7347</v>
      </c>
      <c r="G101" s="17">
        <v>6791</v>
      </c>
      <c r="H101" s="17">
        <v>5903</v>
      </c>
      <c r="I101" s="17">
        <v>4491</v>
      </c>
      <c r="J101" s="17">
        <v>3399</v>
      </c>
      <c r="K101" s="17">
        <v>2708</v>
      </c>
      <c r="L101" s="17">
        <v>2014</v>
      </c>
      <c r="M101" s="18">
        <v>0</v>
      </c>
    </row>
    <row r="102" spans="1:13" ht="56.25">
      <c r="A102" s="15" t="s">
        <v>413</v>
      </c>
      <c r="B102" s="15" t="s">
        <v>414</v>
      </c>
      <c r="C102" s="16" t="s">
        <v>415</v>
      </c>
      <c r="D102" s="16" t="s">
        <v>408</v>
      </c>
      <c r="E102" s="16" t="s">
        <v>408</v>
      </c>
      <c r="F102" s="17">
        <v>437109</v>
      </c>
      <c r="G102" s="17">
        <v>404062</v>
      </c>
      <c r="H102" s="17">
        <v>351205</v>
      </c>
      <c r="I102" s="17">
        <v>267229</v>
      </c>
      <c r="J102" s="17">
        <v>202218</v>
      </c>
      <c r="K102" s="17">
        <v>161128</v>
      </c>
      <c r="L102" s="17">
        <v>119813</v>
      </c>
      <c r="M102" s="18">
        <v>0</v>
      </c>
    </row>
    <row r="103" spans="1:13" ht="56.25">
      <c r="A103" s="15" t="s">
        <v>416</v>
      </c>
      <c r="B103" s="15" t="s">
        <v>417</v>
      </c>
      <c r="C103" s="16" t="s">
        <v>418</v>
      </c>
      <c r="D103" s="16" t="s">
        <v>408</v>
      </c>
      <c r="E103" s="16" t="s">
        <v>408</v>
      </c>
      <c r="F103" s="17">
        <v>5755</v>
      </c>
      <c r="G103" s="17">
        <v>5320</v>
      </c>
      <c r="H103" s="17">
        <v>4624</v>
      </c>
      <c r="I103" s="17">
        <v>3518</v>
      </c>
      <c r="J103" s="17">
        <v>2662</v>
      </c>
      <c r="K103" s="17">
        <v>2121</v>
      </c>
      <c r="L103" s="17">
        <v>1577</v>
      </c>
      <c r="M103" s="18">
        <v>0</v>
      </c>
    </row>
    <row r="104" spans="1:13" ht="67.5">
      <c r="A104" s="15" t="s">
        <v>419</v>
      </c>
      <c r="B104" s="15" t="s">
        <v>420</v>
      </c>
      <c r="C104" s="16" t="s">
        <v>421</v>
      </c>
      <c r="D104" s="16" t="s">
        <v>422</v>
      </c>
      <c r="E104" s="16" t="s">
        <v>423</v>
      </c>
      <c r="F104" s="17">
        <v>13018</v>
      </c>
      <c r="G104" s="17">
        <v>12034</v>
      </c>
      <c r="H104" s="17">
        <v>10460</v>
      </c>
      <c r="I104" s="17">
        <v>7959</v>
      </c>
      <c r="J104" s="17">
        <v>6023</v>
      </c>
      <c r="K104" s="17">
        <v>4799</v>
      </c>
      <c r="L104" s="17">
        <v>3568</v>
      </c>
      <c r="M104" s="18">
        <v>0</v>
      </c>
    </row>
    <row r="105" spans="1:13" ht="56.25">
      <c r="A105" s="15" t="s">
        <v>424</v>
      </c>
      <c r="B105" s="15" t="s">
        <v>425</v>
      </c>
      <c r="C105" s="16" t="s">
        <v>426</v>
      </c>
      <c r="D105" s="16" t="s">
        <v>427</v>
      </c>
      <c r="E105" s="16" t="s">
        <v>427</v>
      </c>
      <c r="F105" s="17">
        <v>5080</v>
      </c>
      <c r="G105" s="17">
        <v>4696</v>
      </c>
      <c r="H105" s="17">
        <v>4082</v>
      </c>
      <c r="I105" s="17">
        <v>3106</v>
      </c>
      <c r="J105" s="17">
        <v>2350</v>
      </c>
      <c r="K105" s="17">
        <v>1873</v>
      </c>
      <c r="L105" s="17">
        <v>1392</v>
      </c>
      <c r="M105" s="18">
        <v>0</v>
      </c>
    </row>
    <row r="106" spans="1:13" ht="45">
      <c r="A106" s="15" t="s">
        <v>428</v>
      </c>
      <c r="B106" s="15" t="s">
        <v>429</v>
      </c>
      <c r="C106" s="16" t="s">
        <v>430</v>
      </c>
      <c r="D106" s="16" t="s">
        <v>431</v>
      </c>
      <c r="E106" s="16" t="s">
        <v>431</v>
      </c>
      <c r="F106" s="17">
        <v>4160</v>
      </c>
      <c r="G106" s="17">
        <v>3846</v>
      </c>
      <c r="H106" s="17">
        <v>3343</v>
      </c>
      <c r="I106" s="17">
        <v>2543</v>
      </c>
      <c r="J106" s="17">
        <v>1925</v>
      </c>
      <c r="K106" s="17">
        <v>1534</v>
      </c>
      <c r="L106" s="17">
        <v>1140</v>
      </c>
      <c r="M106" s="18">
        <v>0</v>
      </c>
    </row>
    <row r="107" spans="1:13" ht="56.25">
      <c r="A107" s="15" t="s">
        <v>432</v>
      </c>
      <c r="B107" s="15" t="s">
        <v>433</v>
      </c>
      <c r="C107" s="16" t="s">
        <v>434</v>
      </c>
      <c r="D107" s="16" t="s">
        <v>435</v>
      </c>
      <c r="E107" s="16" t="s">
        <v>435</v>
      </c>
      <c r="F107" s="17">
        <v>5042</v>
      </c>
      <c r="G107" s="17">
        <v>4661</v>
      </c>
      <c r="H107" s="17">
        <v>4051</v>
      </c>
      <c r="I107" s="17">
        <v>3083</v>
      </c>
      <c r="J107" s="17">
        <v>2333</v>
      </c>
      <c r="K107" s="17">
        <v>1859</v>
      </c>
      <c r="L107" s="17">
        <v>1382</v>
      </c>
      <c r="M107" s="18">
        <v>0</v>
      </c>
    </row>
    <row r="108" spans="1:13" ht="56.25">
      <c r="A108" s="15" t="s">
        <v>436</v>
      </c>
      <c r="B108" s="15" t="s">
        <v>437</v>
      </c>
      <c r="C108" s="16" t="s">
        <v>438</v>
      </c>
      <c r="D108" s="16" t="s">
        <v>431</v>
      </c>
      <c r="E108" s="16" t="s">
        <v>431</v>
      </c>
      <c r="F108" s="17">
        <v>6523</v>
      </c>
      <c r="G108" s="17">
        <v>6030</v>
      </c>
      <c r="H108" s="17">
        <v>5241</v>
      </c>
      <c r="I108" s="17">
        <v>3988</v>
      </c>
      <c r="J108" s="17">
        <v>3018</v>
      </c>
      <c r="K108" s="17">
        <v>2404</v>
      </c>
      <c r="L108" s="17">
        <v>1788</v>
      </c>
      <c r="M108" s="18">
        <v>0</v>
      </c>
    </row>
    <row r="109" spans="1:13" ht="45">
      <c r="A109" s="15" t="s">
        <v>439</v>
      </c>
      <c r="B109" s="15" t="s">
        <v>440</v>
      </c>
      <c r="C109" s="16" t="s">
        <v>441</v>
      </c>
      <c r="D109" s="16" t="s">
        <v>427</v>
      </c>
      <c r="E109" s="16" t="s">
        <v>427</v>
      </c>
      <c r="F109" s="17">
        <v>7836</v>
      </c>
      <c r="G109" s="17">
        <v>7243</v>
      </c>
      <c r="H109" s="17">
        <v>6296</v>
      </c>
      <c r="I109" s="17">
        <v>4790</v>
      </c>
      <c r="J109" s="17">
        <v>3625</v>
      </c>
      <c r="K109" s="17">
        <v>2888</v>
      </c>
      <c r="L109" s="17">
        <v>2148</v>
      </c>
      <c r="M109" s="18">
        <v>0</v>
      </c>
    </row>
    <row r="110" spans="1:13" ht="45">
      <c r="A110" s="15" t="s">
        <v>442</v>
      </c>
      <c r="B110" s="15" t="s">
        <v>443</v>
      </c>
      <c r="C110" s="16" t="s">
        <v>444</v>
      </c>
      <c r="D110" s="16" t="s">
        <v>427</v>
      </c>
      <c r="E110" s="16" t="s">
        <v>427</v>
      </c>
      <c r="F110" s="17">
        <v>3652</v>
      </c>
      <c r="G110" s="17">
        <v>3376</v>
      </c>
      <c r="H110" s="17">
        <v>2934</v>
      </c>
      <c r="I110" s="17">
        <v>2233</v>
      </c>
      <c r="J110" s="17">
        <v>1689</v>
      </c>
      <c r="K110" s="17">
        <v>1346</v>
      </c>
      <c r="L110" s="17">
        <v>1001</v>
      </c>
      <c r="M110" s="18">
        <v>0</v>
      </c>
    </row>
    <row r="111" spans="1:13" ht="45">
      <c r="A111" s="15" t="s">
        <v>445</v>
      </c>
      <c r="B111" s="15" t="s">
        <v>446</v>
      </c>
      <c r="C111" s="16" t="s">
        <v>447</v>
      </c>
      <c r="D111" s="16" t="s">
        <v>427</v>
      </c>
      <c r="E111" s="16" t="s">
        <v>427</v>
      </c>
      <c r="F111" s="17">
        <v>3197</v>
      </c>
      <c r="G111" s="17">
        <v>2955</v>
      </c>
      <c r="H111" s="17">
        <v>2568</v>
      </c>
      <c r="I111" s="17">
        <v>1954</v>
      </c>
      <c r="J111" s="17">
        <v>1479</v>
      </c>
      <c r="K111" s="17">
        <v>1178</v>
      </c>
      <c r="L111" s="16">
        <v>876</v>
      </c>
      <c r="M111" s="18">
        <v>0</v>
      </c>
    </row>
    <row r="112" spans="1:13" ht="45">
      <c r="A112" s="15" t="s">
        <v>448</v>
      </c>
      <c r="B112" s="15" t="s">
        <v>449</v>
      </c>
      <c r="C112" s="16" t="s">
        <v>450</v>
      </c>
      <c r="D112" s="16" t="s">
        <v>427</v>
      </c>
      <c r="E112" s="16" t="s">
        <v>427</v>
      </c>
      <c r="F112" s="17">
        <v>3958</v>
      </c>
      <c r="G112" s="17">
        <v>3659</v>
      </c>
      <c r="H112" s="17">
        <v>3180</v>
      </c>
      <c r="I112" s="17">
        <v>2420</v>
      </c>
      <c r="J112" s="17">
        <v>1831</v>
      </c>
      <c r="K112" s="17">
        <v>1459</v>
      </c>
      <c r="L112" s="17">
        <v>1085</v>
      </c>
      <c r="M112" s="18">
        <v>0</v>
      </c>
    </row>
    <row r="113" spans="1:13" ht="56.25">
      <c r="A113" s="15" t="s">
        <v>451</v>
      </c>
      <c r="B113" s="15" t="s">
        <v>452</v>
      </c>
      <c r="C113" s="16" t="s">
        <v>453</v>
      </c>
      <c r="D113" s="16" t="s">
        <v>435</v>
      </c>
      <c r="E113" s="16" t="s">
        <v>435</v>
      </c>
      <c r="F113" s="17">
        <v>3510</v>
      </c>
      <c r="G113" s="17">
        <v>3245</v>
      </c>
      <c r="H113" s="17">
        <v>2820</v>
      </c>
      <c r="I113" s="17">
        <v>2146</v>
      </c>
      <c r="J113" s="17">
        <v>1624</v>
      </c>
      <c r="K113" s="17">
        <v>1294</v>
      </c>
      <c r="L113" s="16">
        <v>962</v>
      </c>
      <c r="M113" s="18">
        <v>0</v>
      </c>
    </row>
    <row r="114" spans="1:13" ht="56.25">
      <c r="A114" s="15" t="s">
        <v>454</v>
      </c>
      <c r="B114" s="15" t="s">
        <v>455</v>
      </c>
      <c r="C114" s="16" t="s">
        <v>456</v>
      </c>
      <c r="D114" s="16" t="s">
        <v>435</v>
      </c>
      <c r="E114" s="16" t="s">
        <v>435</v>
      </c>
      <c r="F114" s="17">
        <v>4261</v>
      </c>
      <c r="G114" s="17">
        <v>3938</v>
      </c>
      <c r="H114" s="17">
        <v>3423</v>
      </c>
      <c r="I114" s="17">
        <v>2605</v>
      </c>
      <c r="J114" s="17">
        <v>1971</v>
      </c>
      <c r="K114" s="17">
        <v>1571</v>
      </c>
      <c r="L114" s="17">
        <v>1168</v>
      </c>
      <c r="M114" s="18">
        <v>0</v>
      </c>
    </row>
    <row r="115" spans="1:13" ht="67.5">
      <c r="A115" s="15" t="s">
        <v>457</v>
      </c>
      <c r="B115" s="15" t="s">
        <v>458</v>
      </c>
      <c r="C115" s="16" t="s">
        <v>459</v>
      </c>
      <c r="D115" s="16" t="s">
        <v>435</v>
      </c>
      <c r="E115" s="16" t="s">
        <v>435</v>
      </c>
      <c r="F115" s="17">
        <v>5391</v>
      </c>
      <c r="G115" s="17">
        <v>4983</v>
      </c>
      <c r="H115" s="17">
        <v>4332</v>
      </c>
      <c r="I115" s="17">
        <v>3296</v>
      </c>
      <c r="J115" s="17">
        <v>2494</v>
      </c>
      <c r="K115" s="17">
        <v>1987</v>
      </c>
      <c r="L115" s="17">
        <v>1478</v>
      </c>
      <c r="M115" s="18">
        <v>0</v>
      </c>
    </row>
    <row r="116" spans="1:13" ht="56.25">
      <c r="A116" s="15" t="s">
        <v>460</v>
      </c>
      <c r="B116" s="15" t="s">
        <v>461</v>
      </c>
      <c r="C116" s="16" t="s">
        <v>462</v>
      </c>
      <c r="D116" s="16" t="s">
        <v>435</v>
      </c>
      <c r="E116" s="16" t="s">
        <v>435</v>
      </c>
      <c r="F116" s="17">
        <v>5192</v>
      </c>
      <c r="G116" s="17">
        <v>4799</v>
      </c>
      <c r="H116" s="17">
        <v>4171</v>
      </c>
      <c r="I116" s="17">
        <v>3174</v>
      </c>
      <c r="J116" s="17">
        <v>2402</v>
      </c>
      <c r="K116" s="17">
        <v>1914</v>
      </c>
      <c r="L116" s="17">
        <v>1423</v>
      </c>
      <c r="M116" s="18">
        <v>0</v>
      </c>
    </row>
    <row r="117" spans="1:13" ht="56.25">
      <c r="A117" s="15" t="s">
        <v>463</v>
      </c>
      <c r="B117" s="15" t="s">
        <v>464</v>
      </c>
      <c r="C117" s="16" t="s">
        <v>465</v>
      </c>
      <c r="D117" s="16" t="s">
        <v>435</v>
      </c>
      <c r="E117" s="16" t="s">
        <v>435</v>
      </c>
      <c r="F117" s="17">
        <v>4429</v>
      </c>
      <c r="G117" s="17">
        <v>4094</v>
      </c>
      <c r="H117" s="17">
        <v>3558</v>
      </c>
      <c r="I117" s="17">
        <v>2708</v>
      </c>
      <c r="J117" s="17">
        <v>2049</v>
      </c>
      <c r="K117" s="17">
        <v>1633</v>
      </c>
      <c r="L117" s="17">
        <v>1214</v>
      </c>
      <c r="M117" s="18">
        <v>0</v>
      </c>
    </row>
    <row r="118" spans="1:13" ht="67.5">
      <c r="A118" s="15" t="s">
        <v>466</v>
      </c>
      <c r="B118" s="15" t="s">
        <v>467</v>
      </c>
      <c r="C118" s="16" t="s">
        <v>468</v>
      </c>
      <c r="D118" s="16" t="s">
        <v>435</v>
      </c>
      <c r="E118" s="16" t="s">
        <v>435</v>
      </c>
      <c r="F118" s="17">
        <v>5383</v>
      </c>
      <c r="G118" s="17">
        <v>4976</v>
      </c>
      <c r="H118" s="17">
        <v>4325</v>
      </c>
      <c r="I118" s="17">
        <v>3291</v>
      </c>
      <c r="J118" s="17">
        <v>2490</v>
      </c>
      <c r="K118" s="17">
        <v>1984</v>
      </c>
      <c r="L118" s="17">
        <v>1476</v>
      </c>
      <c r="M118" s="18">
        <v>0</v>
      </c>
    </row>
    <row r="119" spans="1:13" ht="45">
      <c r="A119" s="15" t="s">
        <v>469</v>
      </c>
      <c r="B119" s="15" t="s">
        <v>470</v>
      </c>
      <c r="C119" s="16" t="s">
        <v>471</v>
      </c>
      <c r="D119" s="16" t="s">
        <v>423</v>
      </c>
      <c r="E119" s="16" t="s">
        <v>423</v>
      </c>
      <c r="F119" s="17">
        <v>6640</v>
      </c>
      <c r="G119" s="17">
        <v>6138</v>
      </c>
      <c r="H119" s="17">
        <v>5335</v>
      </c>
      <c r="I119" s="17">
        <v>4059</v>
      </c>
      <c r="J119" s="17">
        <v>3072</v>
      </c>
      <c r="K119" s="17">
        <v>2448</v>
      </c>
      <c r="L119" s="17">
        <v>1820</v>
      </c>
      <c r="M119" s="18">
        <v>0</v>
      </c>
    </row>
    <row r="120" spans="1:13" ht="56.25">
      <c r="A120" s="15" t="s">
        <v>472</v>
      </c>
      <c r="B120" s="15" t="s">
        <v>473</v>
      </c>
      <c r="C120" s="16" t="s">
        <v>474</v>
      </c>
      <c r="D120" s="16" t="s">
        <v>423</v>
      </c>
      <c r="E120" s="16" t="s">
        <v>423</v>
      </c>
      <c r="F120" s="17">
        <v>5207</v>
      </c>
      <c r="G120" s="17">
        <v>4813</v>
      </c>
      <c r="H120" s="17">
        <v>4184</v>
      </c>
      <c r="I120" s="17">
        <v>3183</v>
      </c>
      <c r="J120" s="17">
        <v>2409</v>
      </c>
      <c r="K120" s="17">
        <v>1919</v>
      </c>
      <c r="L120" s="17">
        <v>1427</v>
      </c>
      <c r="M120" s="18">
        <v>0</v>
      </c>
    </row>
    <row r="121" spans="1:13" ht="67.5">
      <c r="A121" s="15" t="s">
        <v>475</v>
      </c>
      <c r="B121" s="15" t="s">
        <v>476</v>
      </c>
      <c r="C121" s="16" t="s">
        <v>477</v>
      </c>
      <c r="D121" s="16" t="s">
        <v>423</v>
      </c>
      <c r="E121" s="16" t="s">
        <v>423</v>
      </c>
      <c r="F121" s="17">
        <v>7137</v>
      </c>
      <c r="G121" s="17">
        <v>6597</v>
      </c>
      <c r="H121" s="17">
        <v>5734</v>
      </c>
      <c r="I121" s="17">
        <v>4363</v>
      </c>
      <c r="J121" s="17">
        <v>3302</v>
      </c>
      <c r="K121" s="17">
        <v>2631</v>
      </c>
      <c r="L121" s="17">
        <v>1956</v>
      </c>
      <c r="M121" s="18">
        <v>0</v>
      </c>
    </row>
    <row r="122" spans="1:13" ht="67.5">
      <c r="A122" s="15" t="s">
        <v>478</v>
      </c>
      <c r="B122" s="15" t="s">
        <v>479</v>
      </c>
      <c r="C122" s="16" t="s">
        <v>480</v>
      </c>
      <c r="D122" s="16" t="s">
        <v>481</v>
      </c>
      <c r="E122" s="16" t="s">
        <v>394</v>
      </c>
      <c r="F122" s="17">
        <v>29355</v>
      </c>
      <c r="G122" s="17">
        <v>27135</v>
      </c>
      <c r="H122" s="17">
        <v>23586</v>
      </c>
      <c r="I122" s="17">
        <v>17946</v>
      </c>
      <c r="J122" s="17">
        <v>13580</v>
      </c>
      <c r="K122" s="17">
        <v>10821</v>
      </c>
      <c r="L122" s="17">
        <v>8046</v>
      </c>
      <c r="M122" s="18">
        <v>0</v>
      </c>
    </row>
    <row r="123" spans="1:13" ht="56.25">
      <c r="A123" s="15" t="s">
        <v>482</v>
      </c>
      <c r="B123" s="15" t="s">
        <v>483</v>
      </c>
      <c r="C123" s="16" t="s">
        <v>484</v>
      </c>
      <c r="D123" s="16" t="s">
        <v>485</v>
      </c>
      <c r="E123" s="16" t="s">
        <v>485</v>
      </c>
      <c r="F123" s="17">
        <v>2288</v>
      </c>
      <c r="G123" s="17">
        <v>2115</v>
      </c>
      <c r="H123" s="17">
        <v>1839</v>
      </c>
      <c r="I123" s="17">
        <v>1399</v>
      </c>
      <c r="J123" s="17">
        <v>1059</v>
      </c>
      <c r="K123" s="16">
        <v>844</v>
      </c>
      <c r="L123" s="16">
        <v>627</v>
      </c>
      <c r="M123" s="18">
        <v>0</v>
      </c>
    </row>
    <row r="124" spans="1:13" ht="45">
      <c r="A124" s="15" t="s">
        <v>486</v>
      </c>
      <c r="B124" s="15" t="s">
        <v>487</v>
      </c>
      <c r="C124" s="16" t="s">
        <v>488</v>
      </c>
      <c r="D124" s="16" t="s">
        <v>489</v>
      </c>
      <c r="E124" s="16" t="s">
        <v>490</v>
      </c>
      <c r="F124" s="17">
        <v>145048</v>
      </c>
      <c r="G124" s="17">
        <v>134082</v>
      </c>
      <c r="H124" s="17">
        <v>116542</v>
      </c>
      <c r="I124" s="17">
        <v>88676</v>
      </c>
      <c r="J124" s="17">
        <v>67103</v>
      </c>
      <c r="K124" s="17">
        <v>53468</v>
      </c>
      <c r="L124" s="17">
        <v>39758</v>
      </c>
      <c r="M124" s="18">
        <v>0</v>
      </c>
    </row>
    <row r="125" spans="1:13" ht="56.25">
      <c r="A125" s="15" t="s">
        <v>491</v>
      </c>
      <c r="B125" s="15" t="s">
        <v>492</v>
      </c>
      <c r="C125" s="16" t="s">
        <v>493</v>
      </c>
      <c r="D125" s="16" t="s">
        <v>494</v>
      </c>
      <c r="E125" s="16" t="s">
        <v>494</v>
      </c>
      <c r="F125" s="17">
        <v>77479</v>
      </c>
      <c r="G125" s="17">
        <v>71621</v>
      </c>
      <c r="H125" s="17">
        <v>62252</v>
      </c>
      <c r="I125" s="17">
        <v>47367</v>
      </c>
      <c r="J125" s="17">
        <v>35844</v>
      </c>
      <c r="K125" s="17">
        <v>28560</v>
      </c>
      <c r="L125" s="17">
        <v>21237</v>
      </c>
      <c r="M125" s="18">
        <v>0</v>
      </c>
    </row>
    <row r="126" spans="1:13" ht="56.25">
      <c r="A126" s="15" t="s">
        <v>495</v>
      </c>
      <c r="B126" s="15" t="s">
        <v>496</v>
      </c>
      <c r="C126" s="16" t="s">
        <v>497</v>
      </c>
      <c r="D126" s="16" t="s">
        <v>498</v>
      </c>
      <c r="E126" s="16" t="s">
        <v>498</v>
      </c>
      <c r="F126" s="17">
        <v>9288</v>
      </c>
      <c r="G126" s="17">
        <v>8586</v>
      </c>
      <c r="H126" s="17">
        <v>7463</v>
      </c>
      <c r="I126" s="17">
        <v>5678</v>
      </c>
      <c r="J126" s="17">
        <v>4297</v>
      </c>
      <c r="K126" s="17">
        <v>3424</v>
      </c>
      <c r="L126" s="17">
        <v>2546</v>
      </c>
      <c r="M126" s="18">
        <v>0</v>
      </c>
    </row>
    <row r="127" spans="1:13" ht="45">
      <c r="A127" s="15" t="s">
        <v>499</v>
      </c>
      <c r="B127" s="15" t="s">
        <v>500</v>
      </c>
      <c r="C127" s="16" t="s">
        <v>501</v>
      </c>
      <c r="D127" s="16" t="s">
        <v>502</v>
      </c>
      <c r="E127" s="16" t="s">
        <v>502</v>
      </c>
      <c r="F127" s="17">
        <v>58236</v>
      </c>
      <c r="G127" s="17">
        <v>53833</v>
      </c>
      <c r="H127" s="17">
        <v>46791</v>
      </c>
      <c r="I127" s="17">
        <v>35603</v>
      </c>
      <c r="J127" s="17">
        <v>26941</v>
      </c>
      <c r="K127" s="17">
        <v>21467</v>
      </c>
      <c r="L127" s="17">
        <v>15963</v>
      </c>
      <c r="M127" s="18">
        <v>0</v>
      </c>
    </row>
    <row r="128" spans="1:13" ht="45">
      <c r="A128" s="15" t="s">
        <v>503</v>
      </c>
      <c r="B128" s="15" t="s">
        <v>504</v>
      </c>
      <c r="C128" s="16" t="s">
        <v>505</v>
      </c>
      <c r="D128" s="16" t="s">
        <v>506</v>
      </c>
      <c r="E128" s="16" t="s">
        <v>506</v>
      </c>
      <c r="F128" s="17">
        <v>219566</v>
      </c>
      <c r="G128" s="17">
        <v>202966</v>
      </c>
      <c r="H128" s="17">
        <v>176415</v>
      </c>
      <c r="I128" s="17">
        <v>134233</v>
      </c>
      <c r="J128" s="17">
        <v>101577</v>
      </c>
      <c r="K128" s="17">
        <v>80937</v>
      </c>
      <c r="L128" s="17">
        <v>60184</v>
      </c>
      <c r="M128" s="18">
        <v>0</v>
      </c>
    </row>
    <row r="129" spans="1:13" ht="56.25">
      <c r="A129" s="15" t="s">
        <v>507</v>
      </c>
      <c r="B129" s="15" t="s">
        <v>508</v>
      </c>
      <c r="C129" s="16" t="s">
        <v>509</v>
      </c>
      <c r="D129" s="16" t="s">
        <v>510</v>
      </c>
      <c r="E129" s="16" t="s">
        <v>510</v>
      </c>
      <c r="F129" s="17">
        <v>218043</v>
      </c>
      <c r="G129" s="17">
        <v>201559</v>
      </c>
      <c r="H129" s="17">
        <v>175192</v>
      </c>
      <c r="I129" s="17">
        <v>133302</v>
      </c>
      <c r="J129" s="17">
        <v>100872</v>
      </c>
      <c r="K129" s="17">
        <v>80376</v>
      </c>
      <c r="L129" s="17">
        <v>59767</v>
      </c>
      <c r="M129" s="18">
        <v>0</v>
      </c>
    </row>
    <row r="130" spans="1:13" ht="33.75">
      <c r="A130" s="15" t="s">
        <v>511</v>
      </c>
      <c r="B130" s="15" t="s">
        <v>512</v>
      </c>
      <c r="C130" s="16" t="s">
        <v>513</v>
      </c>
      <c r="D130" s="16" t="s">
        <v>514</v>
      </c>
      <c r="E130" s="16" t="s">
        <v>514</v>
      </c>
      <c r="F130" s="17">
        <v>18481</v>
      </c>
      <c r="G130" s="17">
        <v>17084</v>
      </c>
      <c r="H130" s="17">
        <v>14849</v>
      </c>
      <c r="I130" s="17">
        <v>11299</v>
      </c>
      <c r="J130" s="17">
        <v>8550</v>
      </c>
      <c r="K130" s="17">
        <v>6813</v>
      </c>
      <c r="L130" s="17">
        <v>5066</v>
      </c>
      <c r="M130" s="18">
        <v>0</v>
      </c>
    </row>
    <row r="131" spans="1:13" ht="33.75">
      <c r="A131" s="15" t="s">
        <v>515</v>
      </c>
      <c r="B131" s="15" t="s">
        <v>516</v>
      </c>
      <c r="C131" s="16" t="s">
        <v>517</v>
      </c>
      <c r="D131" s="16" t="s">
        <v>514</v>
      </c>
      <c r="E131" s="16" t="s">
        <v>514</v>
      </c>
      <c r="F131" s="17">
        <v>45746</v>
      </c>
      <c r="G131" s="17">
        <v>42288</v>
      </c>
      <c r="H131" s="17">
        <v>36756</v>
      </c>
      <c r="I131" s="17">
        <v>27967</v>
      </c>
      <c r="J131" s="17">
        <v>21163</v>
      </c>
      <c r="K131" s="17">
        <v>16863</v>
      </c>
      <c r="L131" s="17">
        <v>12539</v>
      </c>
      <c r="M131" s="18">
        <v>0</v>
      </c>
    </row>
    <row r="132" spans="1:13" ht="45">
      <c r="A132" s="15" t="s">
        <v>518</v>
      </c>
      <c r="B132" s="15" t="s">
        <v>519</v>
      </c>
      <c r="C132" s="16" t="s">
        <v>520</v>
      </c>
      <c r="D132" s="16" t="s">
        <v>521</v>
      </c>
      <c r="E132" s="16" t="s">
        <v>522</v>
      </c>
      <c r="F132" s="16">
        <v>759</v>
      </c>
      <c r="G132" s="16">
        <v>702</v>
      </c>
      <c r="H132" s="16">
        <v>610</v>
      </c>
      <c r="I132" s="16">
        <v>464</v>
      </c>
      <c r="J132" s="16">
        <v>351</v>
      </c>
      <c r="K132" s="16">
        <v>280</v>
      </c>
      <c r="L132" s="16">
        <v>208</v>
      </c>
      <c r="M132" s="18">
        <v>0</v>
      </c>
    </row>
    <row r="133" spans="1:13" ht="33.75">
      <c r="A133" s="15" t="s">
        <v>523</v>
      </c>
      <c r="B133" s="15" t="s">
        <v>524</v>
      </c>
      <c r="C133" s="16" t="s">
        <v>525</v>
      </c>
      <c r="D133" s="16" t="s">
        <v>526</v>
      </c>
      <c r="E133" s="16" t="s">
        <v>526</v>
      </c>
      <c r="F133" s="17">
        <v>3463</v>
      </c>
      <c r="G133" s="17">
        <v>3201</v>
      </c>
      <c r="H133" s="17">
        <v>2782</v>
      </c>
      <c r="I133" s="17">
        <v>2117</v>
      </c>
      <c r="J133" s="17">
        <v>1602</v>
      </c>
      <c r="K133" s="17">
        <v>1276</v>
      </c>
      <c r="L133" s="16">
        <v>949</v>
      </c>
      <c r="M133" s="18">
        <v>0</v>
      </c>
    </row>
    <row r="134" spans="1:13" ht="33.75">
      <c r="A134" s="15" t="s">
        <v>527</v>
      </c>
      <c r="B134" s="15" t="s">
        <v>528</v>
      </c>
      <c r="C134" s="16" t="s">
        <v>529</v>
      </c>
      <c r="D134" s="16" t="s">
        <v>252</v>
      </c>
      <c r="E134" s="16" t="s">
        <v>253</v>
      </c>
      <c r="F134" s="17">
        <v>116575</v>
      </c>
      <c r="G134" s="17">
        <v>107761</v>
      </c>
      <c r="H134" s="17">
        <v>93665</v>
      </c>
      <c r="I134" s="17">
        <v>71268</v>
      </c>
      <c r="J134" s="17">
        <v>53930</v>
      </c>
      <c r="K134" s="17">
        <v>42972</v>
      </c>
      <c r="L134" s="17">
        <v>31954</v>
      </c>
      <c r="M134" s="18">
        <v>0</v>
      </c>
    </row>
    <row r="135" spans="1:13" ht="33.75">
      <c r="A135" s="15" t="s">
        <v>530</v>
      </c>
      <c r="B135" s="15" t="s">
        <v>531</v>
      </c>
      <c r="C135" s="16" t="s">
        <v>532</v>
      </c>
      <c r="D135" s="16" t="s">
        <v>252</v>
      </c>
      <c r="E135" s="16" t="s">
        <v>253</v>
      </c>
      <c r="F135" s="17">
        <v>11924</v>
      </c>
      <c r="G135" s="17">
        <v>11022</v>
      </c>
      <c r="H135" s="17">
        <v>9580</v>
      </c>
      <c r="I135" s="17">
        <v>7290</v>
      </c>
      <c r="J135" s="17">
        <v>5516</v>
      </c>
      <c r="K135" s="17">
        <v>4395</v>
      </c>
      <c r="L135" s="17">
        <v>3268</v>
      </c>
      <c r="M135" s="18">
        <v>0</v>
      </c>
    </row>
    <row r="136" spans="1:13" ht="33.75">
      <c r="A136" s="15" t="s">
        <v>533</v>
      </c>
      <c r="B136" s="15" t="s">
        <v>534</v>
      </c>
      <c r="C136" s="16" t="s">
        <v>535</v>
      </c>
      <c r="D136" s="16" t="s">
        <v>536</v>
      </c>
      <c r="E136" s="16" t="s">
        <v>71</v>
      </c>
      <c r="F136" s="17">
        <v>6430</v>
      </c>
      <c r="G136" s="17">
        <v>5943</v>
      </c>
      <c r="H136" s="17">
        <v>5166</v>
      </c>
      <c r="I136" s="17">
        <v>3931</v>
      </c>
      <c r="J136" s="17">
        <v>2974</v>
      </c>
      <c r="K136" s="17">
        <v>2370</v>
      </c>
      <c r="L136" s="17">
        <v>1762</v>
      </c>
      <c r="M136" s="18">
        <v>0</v>
      </c>
    </row>
    <row r="137" spans="1:13" ht="33.75">
      <c r="A137" s="15" t="s">
        <v>537</v>
      </c>
      <c r="B137" s="15" t="s">
        <v>538</v>
      </c>
      <c r="C137" s="16" t="s">
        <v>539</v>
      </c>
      <c r="D137" s="16" t="s">
        <v>540</v>
      </c>
      <c r="E137" s="16" t="s">
        <v>540</v>
      </c>
      <c r="F137" s="17">
        <v>24222</v>
      </c>
      <c r="G137" s="17">
        <v>22391</v>
      </c>
      <c r="H137" s="17">
        <v>19462</v>
      </c>
      <c r="I137" s="17">
        <v>14808</v>
      </c>
      <c r="J137" s="17">
        <v>11206</v>
      </c>
      <c r="K137" s="17">
        <v>8929</v>
      </c>
      <c r="L137" s="17">
        <v>6639</v>
      </c>
      <c r="M137" s="18">
        <v>0</v>
      </c>
    </row>
    <row r="138" spans="1:13" ht="67.5">
      <c r="A138" s="15" t="s">
        <v>541</v>
      </c>
      <c r="B138" s="15" t="s">
        <v>542</v>
      </c>
      <c r="C138" s="16" t="s">
        <v>543</v>
      </c>
      <c r="D138" s="16" t="s">
        <v>56</v>
      </c>
      <c r="E138" s="16" t="s">
        <v>52</v>
      </c>
      <c r="F138" s="17">
        <v>21800</v>
      </c>
      <c r="G138" s="17">
        <v>20152</v>
      </c>
      <c r="H138" s="17">
        <v>17515</v>
      </c>
      <c r="I138" s="17">
        <v>13327</v>
      </c>
      <c r="J138" s="17">
        <v>10085</v>
      </c>
      <c r="K138" s="17">
        <v>8036</v>
      </c>
      <c r="L138" s="17">
        <v>5975</v>
      </c>
      <c r="M138" s="18">
        <v>0</v>
      </c>
    </row>
    <row r="139" spans="1:13" ht="45">
      <c r="A139" s="15" t="s">
        <v>544</v>
      </c>
      <c r="B139" s="15" t="s">
        <v>545</v>
      </c>
      <c r="C139" s="16" t="s">
        <v>546</v>
      </c>
      <c r="D139" s="16" t="s">
        <v>547</v>
      </c>
      <c r="E139" s="16" t="s">
        <v>547</v>
      </c>
      <c r="F139" s="17">
        <v>4239</v>
      </c>
      <c r="G139" s="17">
        <v>3918</v>
      </c>
      <c r="H139" s="17">
        <v>3406</v>
      </c>
      <c r="I139" s="17">
        <v>2591</v>
      </c>
      <c r="J139" s="17">
        <v>1961</v>
      </c>
      <c r="K139" s="17">
        <v>1563</v>
      </c>
      <c r="L139" s="17">
        <v>1162</v>
      </c>
      <c r="M139" s="18">
        <v>0</v>
      </c>
    </row>
    <row r="140" spans="1:13" ht="33.75">
      <c r="A140" s="15" t="s">
        <v>548</v>
      </c>
      <c r="B140" s="15" t="s">
        <v>549</v>
      </c>
      <c r="C140" s="16" t="s">
        <v>550</v>
      </c>
      <c r="D140" s="16" t="s">
        <v>551</v>
      </c>
      <c r="E140" s="16" t="s">
        <v>551</v>
      </c>
      <c r="F140" s="17">
        <v>20589</v>
      </c>
      <c r="G140" s="17">
        <v>19032</v>
      </c>
      <c r="H140" s="17">
        <v>16542</v>
      </c>
      <c r="I140" s="17">
        <v>12587</v>
      </c>
      <c r="J140" s="17">
        <v>9525</v>
      </c>
      <c r="K140" s="17">
        <v>7589</v>
      </c>
      <c r="L140" s="17">
        <v>5643</v>
      </c>
      <c r="M140" s="18">
        <v>0</v>
      </c>
    </row>
    <row r="141" spans="1:13" ht="33.75">
      <c r="A141" s="15" t="s">
        <v>552</v>
      </c>
      <c r="B141" s="15" t="s">
        <v>553</v>
      </c>
      <c r="C141" s="16" t="s">
        <v>554</v>
      </c>
      <c r="D141" s="16" t="s">
        <v>555</v>
      </c>
      <c r="E141" s="16" t="s">
        <v>555</v>
      </c>
      <c r="F141" s="17">
        <v>16148</v>
      </c>
      <c r="G141" s="17">
        <v>14927</v>
      </c>
      <c r="H141" s="17">
        <v>12974</v>
      </c>
      <c r="I141" s="17">
        <v>9872</v>
      </c>
      <c r="J141" s="17">
        <v>7470</v>
      </c>
      <c r="K141" s="17">
        <v>5952</v>
      </c>
      <c r="L141" s="17">
        <v>4426</v>
      </c>
      <c r="M141" s="18">
        <v>0</v>
      </c>
    </row>
    <row r="142" spans="1:13" ht="33.75">
      <c r="A142" s="15" t="s">
        <v>556</v>
      </c>
      <c r="B142" s="15" t="s">
        <v>557</v>
      </c>
      <c r="C142" s="16" t="s">
        <v>558</v>
      </c>
      <c r="D142" s="16" t="s">
        <v>559</v>
      </c>
      <c r="E142" s="16" t="s">
        <v>559</v>
      </c>
      <c r="F142" s="17">
        <v>3028</v>
      </c>
      <c r="G142" s="17">
        <v>2799</v>
      </c>
      <c r="H142" s="17">
        <v>2433</v>
      </c>
      <c r="I142" s="17">
        <v>1851</v>
      </c>
      <c r="J142" s="17">
        <v>1401</v>
      </c>
      <c r="K142" s="17">
        <v>1116</v>
      </c>
      <c r="L142" s="16">
        <v>830</v>
      </c>
      <c r="M142" s="18">
        <v>0</v>
      </c>
    </row>
    <row r="143" spans="1:13" ht="45">
      <c r="A143" s="15" t="s">
        <v>560</v>
      </c>
      <c r="B143" s="15" t="s">
        <v>561</v>
      </c>
      <c r="C143" s="16" t="s">
        <v>562</v>
      </c>
      <c r="D143" s="16" t="s">
        <v>563</v>
      </c>
      <c r="E143" s="16" t="s">
        <v>564</v>
      </c>
      <c r="F143" s="17">
        <v>12111</v>
      </c>
      <c r="G143" s="17">
        <v>11195</v>
      </c>
      <c r="H143" s="17">
        <v>9731</v>
      </c>
      <c r="I143" s="16">
        <v>0</v>
      </c>
      <c r="J143" s="16">
        <v>0</v>
      </c>
      <c r="K143" s="16">
        <v>0</v>
      </c>
      <c r="L143" s="16">
        <v>0</v>
      </c>
      <c r="M143" s="18">
        <v>0</v>
      </c>
    </row>
    <row r="144" spans="1:13" ht="33.75">
      <c r="A144" s="15" t="s">
        <v>565</v>
      </c>
      <c r="B144" s="15" t="s">
        <v>566</v>
      </c>
      <c r="C144" s="16" t="s">
        <v>567</v>
      </c>
      <c r="D144" s="16" t="s">
        <v>568</v>
      </c>
      <c r="E144" s="16" t="s">
        <v>178</v>
      </c>
      <c r="F144" s="17">
        <v>20185</v>
      </c>
      <c r="G144" s="17">
        <v>18659</v>
      </c>
      <c r="H144" s="17">
        <v>16218</v>
      </c>
      <c r="I144" s="17">
        <v>12340</v>
      </c>
      <c r="J144" s="17">
        <v>9338</v>
      </c>
      <c r="K144" s="17">
        <v>7441</v>
      </c>
      <c r="L144" s="17">
        <v>5533</v>
      </c>
      <c r="M144" s="18">
        <v>0</v>
      </c>
    </row>
    <row r="145" spans="1:13" ht="33.75">
      <c r="A145" s="15" t="s">
        <v>569</v>
      </c>
      <c r="B145" s="15" t="s">
        <v>570</v>
      </c>
      <c r="C145" s="16" t="s">
        <v>571</v>
      </c>
      <c r="D145" s="16" t="s">
        <v>572</v>
      </c>
      <c r="E145" s="16" t="s">
        <v>572</v>
      </c>
      <c r="F145" s="17">
        <v>4643</v>
      </c>
      <c r="G145" s="17">
        <v>4292</v>
      </c>
      <c r="H145" s="17">
        <v>3730</v>
      </c>
      <c r="I145" s="17">
        <v>2838</v>
      </c>
      <c r="J145" s="17">
        <v>2148</v>
      </c>
      <c r="K145" s="17">
        <v>1711</v>
      </c>
      <c r="L145" s="17">
        <v>1273</v>
      </c>
      <c r="M145" s="18">
        <v>0</v>
      </c>
    </row>
    <row r="146" spans="1:13" ht="33.75">
      <c r="A146" s="15" t="s">
        <v>573</v>
      </c>
      <c r="B146" s="15" t="s">
        <v>574</v>
      </c>
      <c r="C146" s="16" t="s">
        <v>575</v>
      </c>
      <c r="D146" s="16" t="s">
        <v>576</v>
      </c>
      <c r="E146" s="16" t="s">
        <v>577</v>
      </c>
      <c r="F146" s="17">
        <v>17763</v>
      </c>
      <c r="G146" s="17">
        <v>16420</v>
      </c>
      <c r="H146" s="17">
        <v>14272</v>
      </c>
      <c r="I146" s="17">
        <v>10859</v>
      </c>
      <c r="J146" s="17">
        <v>8217</v>
      </c>
      <c r="K146" s="17">
        <v>6548</v>
      </c>
      <c r="L146" s="17">
        <v>4869</v>
      </c>
      <c r="M146" s="18">
        <v>0</v>
      </c>
    </row>
    <row r="147" spans="1:13" ht="33.75">
      <c r="A147" s="15" t="s">
        <v>578</v>
      </c>
      <c r="B147" s="15" t="s">
        <v>579</v>
      </c>
      <c r="C147" s="16" t="s">
        <v>580</v>
      </c>
      <c r="D147" s="16" t="s">
        <v>581</v>
      </c>
      <c r="E147" s="16" t="s">
        <v>125</v>
      </c>
      <c r="F147" s="17">
        <v>1444341</v>
      </c>
      <c r="G147" s="17">
        <v>1335145</v>
      </c>
      <c r="H147" s="17">
        <v>1160489</v>
      </c>
      <c r="I147" s="17">
        <v>883005</v>
      </c>
      <c r="J147" s="17">
        <v>668189</v>
      </c>
      <c r="K147" s="17">
        <v>532417</v>
      </c>
      <c r="L147" s="17">
        <v>395900</v>
      </c>
      <c r="M147" s="18">
        <v>0</v>
      </c>
    </row>
    <row r="148" spans="1:13" ht="33.75">
      <c r="A148" s="15" t="s">
        <v>582</v>
      </c>
      <c r="B148" s="15" t="s">
        <v>583</v>
      </c>
      <c r="C148" s="16" t="s">
        <v>584</v>
      </c>
      <c r="D148" s="16" t="s">
        <v>585</v>
      </c>
      <c r="E148" s="16" t="s">
        <v>585</v>
      </c>
      <c r="F148" s="17">
        <v>53826</v>
      </c>
      <c r="G148" s="17">
        <v>49757</v>
      </c>
      <c r="H148" s="17">
        <v>43248</v>
      </c>
      <c r="I148" s="17">
        <v>32907</v>
      </c>
      <c r="J148" s="17">
        <v>24901</v>
      </c>
      <c r="K148" s="17">
        <v>19842</v>
      </c>
      <c r="L148" s="17">
        <v>14754</v>
      </c>
      <c r="M148" s="18">
        <v>0</v>
      </c>
    </row>
    <row r="149" spans="1:13" ht="45">
      <c r="A149" s="15" t="s">
        <v>586</v>
      </c>
      <c r="B149" s="15" t="s">
        <v>587</v>
      </c>
      <c r="C149" s="16" t="s">
        <v>588</v>
      </c>
      <c r="D149" s="16" t="s">
        <v>75</v>
      </c>
      <c r="E149" s="16" t="s">
        <v>76</v>
      </c>
      <c r="F149" s="16">
        <v>0</v>
      </c>
      <c r="G149" s="16">
        <v>0</v>
      </c>
      <c r="H149" s="16">
        <v>0</v>
      </c>
      <c r="I149" s="17">
        <v>86381</v>
      </c>
      <c r="J149" s="17">
        <v>392198</v>
      </c>
      <c r="K149" s="17">
        <v>312506</v>
      </c>
      <c r="L149" s="17">
        <v>232376</v>
      </c>
      <c r="M149" s="18">
        <v>0</v>
      </c>
    </row>
    <row r="150" spans="1:13" ht="45">
      <c r="A150" s="15" t="s">
        <v>589</v>
      </c>
      <c r="B150" s="15" t="s">
        <v>587</v>
      </c>
      <c r="C150" s="16" t="s">
        <v>590</v>
      </c>
      <c r="D150" s="16" t="s">
        <v>591</v>
      </c>
      <c r="E150" s="16" t="s">
        <v>117</v>
      </c>
      <c r="F150" s="16">
        <v>0</v>
      </c>
      <c r="G150" s="16">
        <v>0</v>
      </c>
      <c r="H150" s="16">
        <v>0</v>
      </c>
      <c r="I150" s="17">
        <v>822676</v>
      </c>
      <c r="J150" s="17">
        <v>1245072</v>
      </c>
      <c r="K150" s="17">
        <v>992082</v>
      </c>
      <c r="L150" s="17">
        <v>737702</v>
      </c>
      <c r="M150" s="18">
        <v>0</v>
      </c>
    </row>
    <row r="151" spans="1:13" ht="33.75">
      <c r="A151" s="15" t="s">
        <v>592</v>
      </c>
      <c r="B151" s="15" t="s">
        <v>587</v>
      </c>
      <c r="C151" s="16" t="s">
        <v>593</v>
      </c>
      <c r="D151" s="16" t="s">
        <v>594</v>
      </c>
      <c r="E151" s="16" t="s">
        <v>595</v>
      </c>
      <c r="F151" s="16">
        <v>0</v>
      </c>
      <c r="G151" s="16">
        <v>0</v>
      </c>
      <c r="H151" s="16">
        <v>0</v>
      </c>
      <c r="I151" s="17">
        <v>1382095</v>
      </c>
      <c r="J151" s="17">
        <v>1045861</v>
      </c>
      <c r="K151" s="17">
        <v>833349</v>
      </c>
      <c r="L151" s="17">
        <v>619670</v>
      </c>
      <c r="M151" s="18">
        <v>0</v>
      </c>
    </row>
    <row r="152" spans="1:13" ht="22.5">
      <c r="A152" s="15" t="s">
        <v>596</v>
      </c>
      <c r="B152" s="15" t="s">
        <v>597</v>
      </c>
      <c r="C152" s="16" t="s">
        <v>598</v>
      </c>
      <c r="D152" s="16" t="s">
        <v>56</v>
      </c>
      <c r="E152" s="16" t="s">
        <v>52</v>
      </c>
      <c r="F152" s="17">
        <v>16666445</v>
      </c>
      <c r="G152" s="17">
        <v>15406416</v>
      </c>
      <c r="H152" s="17">
        <v>13391030</v>
      </c>
      <c r="I152" s="17">
        <v>10189114</v>
      </c>
      <c r="J152" s="17">
        <v>7710317</v>
      </c>
      <c r="K152" s="17">
        <v>6143635</v>
      </c>
      <c r="L152" s="17">
        <v>4568344</v>
      </c>
      <c r="M152" s="18">
        <v>0</v>
      </c>
    </row>
    <row r="153" spans="1:13" ht="22.5">
      <c r="A153" s="15" t="s">
        <v>599</v>
      </c>
      <c r="B153" s="15" t="s">
        <v>587</v>
      </c>
      <c r="C153" s="16" t="s">
        <v>50</v>
      </c>
      <c r="D153" s="16" t="s">
        <v>51</v>
      </c>
      <c r="E153" s="16" t="s">
        <v>52</v>
      </c>
      <c r="F153" s="16">
        <v>0</v>
      </c>
      <c r="G153" s="16">
        <v>0</v>
      </c>
      <c r="H153" s="16">
        <v>0</v>
      </c>
      <c r="I153" s="17">
        <v>370204</v>
      </c>
      <c r="J153" s="17">
        <v>1120565</v>
      </c>
      <c r="K153" s="17">
        <v>892874</v>
      </c>
      <c r="L153" s="17">
        <v>663932</v>
      </c>
      <c r="M153" s="18">
        <v>0</v>
      </c>
    </row>
    <row r="154" spans="1:13" ht="22.5">
      <c r="A154" s="15" t="s">
        <v>600</v>
      </c>
      <c r="B154" s="15" t="s">
        <v>587</v>
      </c>
      <c r="C154" s="16" t="s">
        <v>50</v>
      </c>
      <c r="D154" s="16" t="s">
        <v>51</v>
      </c>
      <c r="E154" s="16" t="s">
        <v>52</v>
      </c>
      <c r="F154" s="16">
        <v>0</v>
      </c>
      <c r="G154" s="16">
        <v>0</v>
      </c>
      <c r="H154" s="16">
        <v>0</v>
      </c>
      <c r="I154" s="16">
        <v>0</v>
      </c>
      <c r="J154" s="17">
        <v>560283</v>
      </c>
      <c r="K154" s="17">
        <v>892874</v>
      </c>
      <c r="L154" s="17">
        <v>663932</v>
      </c>
      <c r="M154" s="18">
        <v>0</v>
      </c>
    </row>
    <row r="155" spans="1:13" ht="22.5">
      <c r="A155" s="15" t="s">
        <v>601</v>
      </c>
      <c r="B155" s="15" t="s">
        <v>587</v>
      </c>
      <c r="C155" s="16" t="s">
        <v>55</v>
      </c>
      <c r="D155" s="16" t="s">
        <v>56</v>
      </c>
      <c r="E155" s="16" t="s">
        <v>52</v>
      </c>
      <c r="F155" s="16">
        <v>0</v>
      </c>
      <c r="G155" s="16">
        <v>0</v>
      </c>
      <c r="H155" s="16">
        <v>0</v>
      </c>
      <c r="I155" s="17">
        <v>448221</v>
      </c>
      <c r="J155" s="17">
        <v>678357</v>
      </c>
      <c r="K155" s="17">
        <v>540519</v>
      </c>
      <c r="L155" s="17">
        <v>401925</v>
      </c>
      <c r="M155" s="18">
        <v>0</v>
      </c>
    </row>
    <row r="156" spans="1:13" ht="33.75">
      <c r="A156" s="15" t="s">
        <v>602</v>
      </c>
      <c r="B156" s="15" t="s">
        <v>587</v>
      </c>
      <c r="C156" s="16" t="s">
        <v>59</v>
      </c>
      <c r="D156" s="16" t="s">
        <v>60</v>
      </c>
      <c r="E156" s="16" t="s">
        <v>61</v>
      </c>
      <c r="F156" s="16">
        <v>0</v>
      </c>
      <c r="G156" s="16">
        <v>0</v>
      </c>
      <c r="H156" s="16">
        <v>0</v>
      </c>
      <c r="I156" s="17">
        <v>411338</v>
      </c>
      <c r="J156" s="17">
        <v>1245072</v>
      </c>
      <c r="K156" s="17">
        <v>992082</v>
      </c>
      <c r="L156" s="17">
        <v>737702</v>
      </c>
      <c r="M156" s="18">
        <v>0</v>
      </c>
    </row>
    <row r="157" spans="1:13" ht="33.75">
      <c r="A157" s="15" t="s">
        <v>603</v>
      </c>
      <c r="B157" s="15" t="s">
        <v>587</v>
      </c>
      <c r="C157" s="16" t="s">
        <v>604</v>
      </c>
      <c r="D157" s="16" t="s">
        <v>605</v>
      </c>
      <c r="E157" s="16" t="s">
        <v>66</v>
      </c>
      <c r="F157" s="16">
        <v>0</v>
      </c>
      <c r="G157" s="16">
        <v>0</v>
      </c>
      <c r="H157" s="17">
        <v>357877</v>
      </c>
      <c r="I157" s="17">
        <v>1089223</v>
      </c>
      <c r="J157" s="17">
        <v>824238</v>
      </c>
      <c r="K157" s="17">
        <v>656758</v>
      </c>
      <c r="L157" s="17">
        <v>488359</v>
      </c>
      <c r="M157" s="18">
        <v>0</v>
      </c>
    </row>
    <row r="158" spans="1:13" ht="33.75">
      <c r="A158" s="15" t="s">
        <v>606</v>
      </c>
      <c r="B158" s="15" t="s">
        <v>587</v>
      </c>
      <c r="C158" s="16" t="s">
        <v>607</v>
      </c>
      <c r="D158" s="16" t="s">
        <v>605</v>
      </c>
      <c r="E158" s="16" t="s">
        <v>66</v>
      </c>
      <c r="F158" s="16">
        <v>0</v>
      </c>
      <c r="G158" s="16">
        <v>0</v>
      </c>
      <c r="H158" s="16">
        <v>0</v>
      </c>
      <c r="I158" s="16">
        <v>0</v>
      </c>
      <c r="J158" s="17">
        <v>470637</v>
      </c>
      <c r="K158" s="17">
        <v>750014</v>
      </c>
      <c r="L158" s="17">
        <v>557703</v>
      </c>
      <c r="M158" s="18">
        <v>0</v>
      </c>
    </row>
    <row r="159" spans="1:13" ht="33.75">
      <c r="A159" s="15" t="s">
        <v>608</v>
      </c>
      <c r="B159" s="15" t="s">
        <v>587</v>
      </c>
      <c r="C159" s="16" t="s">
        <v>609</v>
      </c>
      <c r="D159" s="16" t="s">
        <v>605</v>
      </c>
      <c r="E159" s="16" t="s">
        <v>66</v>
      </c>
      <c r="F159" s="16">
        <v>0</v>
      </c>
      <c r="G159" s="16">
        <v>0</v>
      </c>
      <c r="H159" s="17">
        <v>503839</v>
      </c>
      <c r="I159" s="17">
        <v>1533468</v>
      </c>
      <c r="J159" s="17">
        <v>1160407</v>
      </c>
      <c r="K159" s="17">
        <v>924621</v>
      </c>
      <c r="L159" s="17">
        <v>687538</v>
      </c>
      <c r="M159" s="18">
        <v>0</v>
      </c>
    </row>
    <row r="160" spans="1:13" ht="22.5">
      <c r="A160" s="15" t="s">
        <v>610</v>
      </c>
      <c r="B160" s="15" t="s">
        <v>587</v>
      </c>
      <c r="C160" s="16" t="s">
        <v>69</v>
      </c>
      <c r="D160" s="16" t="s">
        <v>70</v>
      </c>
      <c r="E160" s="16" t="s">
        <v>71</v>
      </c>
      <c r="F160" s="16">
        <v>0</v>
      </c>
      <c r="G160" s="16">
        <v>0</v>
      </c>
      <c r="H160" s="16">
        <v>0</v>
      </c>
      <c r="I160" s="16">
        <v>0</v>
      </c>
      <c r="J160" s="17">
        <v>1035174</v>
      </c>
      <c r="K160" s="17">
        <v>899819</v>
      </c>
      <c r="L160" s="17">
        <v>669096</v>
      </c>
      <c r="M160" s="18">
        <v>0</v>
      </c>
    </row>
    <row r="161" spans="1:13" ht="22.5">
      <c r="A161" s="15" t="s">
        <v>611</v>
      </c>
      <c r="B161" s="15" t="s">
        <v>587</v>
      </c>
      <c r="C161" s="16" t="s">
        <v>612</v>
      </c>
      <c r="D161" s="16" t="s">
        <v>85</v>
      </c>
      <c r="E161" s="16" t="s">
        <v>81</v>
      </c>
      <c r="F161" s="16">
        <v>0</v>
      </c>
      <c r="G161" s="16">
        <v>0</v>
      </c>
      <c r="H161" s="17">
        <v>1072191</v>
      </c>
      <c r="I161" s="17">
        <v>1398549</v>
      </c>
      <c r="J161" s="17">
        <v>1058311</v>
      </c>
      <c r="K161" s="17">
        <v>843270</v>
      </c>
      <c r="L161" s="17">
        <v>627047</v>
      </c>
      <c r="M161" s="18">
        <v>0</v>
      </c>
    </row>
    <row r="162" spans="1:13" ht="45">
      <c r="A162" s="15" t="s">
        <v>613</v>
      </c>
      <c r="B162" s="15" t="s">
        <v>587</v>
      </c>
      <c r="C162" s="16" t="s">
        <v>614</v>
      </c>
      <c r="D162" s="16" t="s">
        <v>85</v>
      </c>
      <c r="E162" s="16" t="s">
        <v>81</v>
      </c>
      <c r="F162" s="16">
        <v>0</v>
      </c>
      <c r="G162" s="16">
        <v>0</v>
      </c>
      <c r="H162" s="16">
        <v>0</v>
      </c>
      <c r="I162" s="17">
        <v>1122952</v>
      </c>
      <c r="J162" s="17">
        <v>1133016</v>
      </c>
      <c r="K162" s="17">
        <v>902795</v>
      </c>
      <c r="L162" s="17">
        <v>671309</v>
      </c>
      <c r="M162" s="18">
        <v>0</v>
      </c>
    </row>
    <row r="163" spans="1:13" ht="22.5">
      <c r="A163" s="15" t="s">
        <v>615</v>
      </c>
      <c r="B163" s="15" t="s">
        <v>587</v>
      </c>
      <c r="C163" s="16" t="s">
        <v>616</v>
      </c>
      <c r="D163" s="16" t="s">
        <v>56</v>
      </c>
      <c r="E163" s="16" t="s">
        <v>52</v>
      </c>
      <c r="F163" s="16">
        <v>0</v>
      </c>
      <c r="G163" s="16">
        <v>0</v>
      </c>
      <c r="H163" s="16">
        <v>0</v>
      </c>
      <c r="I163" s="17">
        <v>355396</v>
      </c>
      <c r="J163" s="17">
        <v>537871</v>
      </c>
      <c r="K163" s="17">
        <v>428580</v>
      </c>
      <c r="L163" s="17">
        <v>318687</v>
      </c>
      <c r="M163" s="18">
        <v>0</v>
      </c>
    </row>
    <row r="164" spans="1:13" ht="22.5">
      <c r="A164" s="15" t="s">
        <v>617</v>
      </c>
      <c r="B164" s="15" t="s">
        <v>587</v>
      </c>
      <c r="C164" s="16" t="s">
        <v>618</v>
      </c>
      <c r="D164" s="16" t="s">
        <v>56</v>
      </c>
      <c r="E164" s="16" t="s">
        <v>52</v>
      </c>
      <c r="F164" s="16">
        <v>0</v>
      </c>
      <c r="G164" s="16">
        <v>0</v>
      </c>
      <c r="H164" s="16">
        <v>0</v>
      </c>
      <c r="I164" s="17">
        <v>301099</v>
      </c>
      <c r="J164" s="17">
        <v>227848</v>
      </c>
      <c r="K164" s="17">
        <v>181551</v>
      </c>
      <c r="L164" s="17">
        <v>135000</v>
      </c>
      <c r="M164" s="18">
        <v>0</v>
      </c>
    </row>
    <row r="165" spans="1:13" ht="45">
      <c r="A165" s="15" t="s">
        <v>619</v>
      </c>
      <c r="B165" s="15" t="s">
        <v>620</v>
      </c>
      <c r="C165" s="16" t="s">
        <v>621</v>
      </c>
      <c r="D165" s="16" t="s">
        <v>622</v>
      </c>
      <c r="E165" s="16" t="s">
        <v>490</v>
      </c>
      <c r="F165" s="16">
        <v>0</v>
      </c>
      <c r="G165" s="16">
        <v>0</v>
      </c>
      <c r="H165" s="16">
        <v>0</v>
      </c>
      <c r="I165" s="17">
        <v>411338</v>
      </c>
      <c r="J165" s="17">
        <v>1245072</v>
      </c>
      <c r="K165" s="17">
        <v>992082</v>
      </c>
      <c r="L165" s="17">
        <v>737702</v>
      </c>
      <c r="M165" s="18">
        <v>0</v>
      </c>
    </row>
    <row r="166" spans="1:13" ht="45">
      <c r="A166" s="15" t="s">
        <v>623</v>
      </c>
      <c r="B166" s="15" t="s">
        <v>620</v>
      </c>
      <c r="C166" s="16" t="s">
        <v>621</v>
      </c>
      <c r="D166" s="16" t="s">
        <v>622</v>
      </c>
      <c r="E166" s="16" t="s">
        <v>490</v>
      </c>
      <c r="F166" s="16">
        <v>0</v>
      </c>
      <c r="G166" s="16">
        <v>0</v>
      </c>
      <c r="H166" s="16">
        <v>0</v>
      </c>
      <c r="I166" s="16">
        <v>0</v>
      </c>
      <c r="J166" s="17">
        <v>207512</v>
      </c>
      <c r="K166" s="17">
        <v>992082</v>
      </c>
      <c r="L166" s="17">
        <v>737702</v>
      </c>
      <c r="M166" s="18">
        <v>0</v>
      </c>
    </row>
    <row r="167" spans="1:13" ht="45">
      <c r="A167" s="15" t="s">
        <v>624</v>
      </c>
      <c r="B167" s="15" t="s">
        <v>587</v>
      </c>
      <c r="C167" s="16" t="s">
        <v>625</v>
      </c>
      <c r="D167" s="16" t="s">
        <v>265</v>
      </c>
      <c r="E167" s="16" t="s">
        <v>220</v>
      </c>
      <c r="F167" s="16">
        <v>0</v>
      </c>
      <c r="G167" s="17">
        <v>193586</v>
      </c>
      <c r="H167" s="17">
        <v>673047</v>
      </c>
      <c r="I167" s="17">
        <v>512116</v>
      </c>
      <c r="J167" s="17">
        <v>387529</v>
      </c>
      <c r="K167" s="17">
        <v>308786</v>
      </c>
      <c r="L167" s="17">
        <v>229610</v>
      </c>
      <c r="M167" s="18">
        <v>0</v>
      </c>
    </row>
    <row r="168" spans="1:13" ht="56.25">
      <c r="A168" s="15" t="s">
        <v>626</v>
      </c>
      <c r="B168" s="15" t="s">
        <v>587</v>
      </c>
      <c r="C168" s="16" t="s">
        <v>627</v>
      </c>
      <c r="D168" s="16" t="s">
        <v>265</v>
      </c>
      <c r="E168" s="16" t="s">
        <v>220</v>
      </c>
      <c r="F168" s="17">
        <v>129183</v>
      </c>
      <c r="G168" s="17">
        <v>119417</v>
      </c>
      <c r="H168" s="17">
        <v>103795</v>
      </c>
      <c r="I168" s="17">
        <v>78977</v>
      </c>
      <c r="J168" s="17">
        <v>59763</v>
      </c>
      <c r="K168" s="17">
        <v>47620</v>
      </c>
      <c r="L168" s="17">
        <v>35410</v>
      </c>
      <c r="M168" s="18">
        <v>0</v>
      </c>
    </row>
    <row r="169" spans="1:13" ht="33.75">
      <c r="A169" s="15" t="s">
        <v>628</v>
      </c>
      <c r="B169" s="15" t="s">
        <v>629</v>
      </c>
      <c r="C169" s="16" t="s">
        <v>630</v>
      </c>
      <c r="D169" s="16" t="s">
        <v>631</v>
      </c>
      <c r="E169" s="16" t="s">
        <v>632</v>
      </c>
      <c r="F169" s="17">
        <v>72666</v>
      </c>
      <c r="G169" s="17">
        <v>67172</v>
      </c>
      <c r="H169" s="17">
        <v>58385</v>
      </c>
      <c r="I169" s="17">
        <v>44424</v>
      </c>
      <c r="J169" s="17">
        <v>33617</v>
      </c>
      <c r="K169" s="17">
        <v>26786</v>
      </c>
      <c r="L169" s="17">
        <v>19918</v>
      </c>
      <c r="M169" s="18">
        <v>0</v>
      </c>
    </row>
    <row r="170" spans="1:13" ht="45">
      <c r="A170" s="15" t="s">
        <v>633</v>
      </c>
      <c r="B170" s="15" t="s">
        <v>587</v>
      </c>
      <c r="C170" s="16" t="s">
        <v>634</v>
      </c>
      <c r="D170" s="16" t="s">
        <v>80</v>
      </c>
      <c r="E170" s="16" t="s">
        <v>81</v>
      </c>
      <c r="F170" s="16">
        <v>0</v>
      </c>
      <c r="G170" s="17">
        <v>131234</v>
      </c>
      <c r="H170" s="17">
        <v>684400</v>
      </c>
      <c r="I170" s="17">
        <v>520754</v>
      </c>
      <c r="J170" s="17">
        <v>394065</v>
      </c>
      <c r="K170" s="17">
        <v>313994</v>
      </c>
      <c r="L170" s="17">
        <v>233483</v>
      </c>
      <c r="M170" s="18">
        <v>0</v>
      </c>
    </row>
    <row r="171" spans="1:13" ht="33.75">
      <c r="A171" s="15" t="s">
        <v>635</v>
      </c>
      <c r="B171" s="15" t="s">
        <v>587</v>
      </c>
      <c r="C171" s="16" t="s">
        <v>150</v>
      </c>
      <c r="D171" s="16" t="s">
        <v>146</v>
      </c>
      <c r="E171" s="16" t="s">
        <v>147</v>
      </c>
      <c r="F171" s="16">
        <v>0</v>
      </c>
      <c r="G171" s="16">
        <v>0</v>
      </c>
      <c r="H171" s="16">
        <v>0</v>
      </c>
      <c r="I171" s="17">
        <v>592327</v>
      </c>
      <c r="J171" s="17">
        <v>448226</v>
      </c>
      <c r="K171" s="17">
        <v>357150</v>
      </c>
      <c r="L171" s="17">
        <v>265573</v>
      </c>
      <c r="M171" s="18">
        <v>0</v>
      </c>
    </row>
    <row r="172" spans="1:13" ht="33.75">
      <c r="A172" s="15" t="s">
        <v>636</v>
      </c>
      <c r="B172" s="15" t="s">
        <v>637</v>
      </c>
      <c r="C172" s="16" t="s">
        <v>638</v>
      </c>
      <c r="D172" s="16" t="s">
        <v>639</v>
      </c>
      <c r="E172" s="16" t="s">
        <v>639</v>
      </c>
      <c r="F172" s="17">
        <v>65399</v>
      </c>
      <c r="G172" s="17">
        <v>60455</v>
      </c>
      <c r="H172" s="17">
        <v>52546</v>
      </c>
      <c r="I172" s="17">
        <v>39982</v>
      </c>
      <c r="J172" s="17">
        <v>30255</v>
      </c>
      <c r="K172" s="17">
        <v>24108</v>
      </c>
      <c r="L172" s="17">
        <v>17926</v>
      </c>
      <c r="M172" s="18">
        <v>0</v>
      </c>
    </row>
    <row r="173" spans="1:13" ht="33.75">
      <c r="A173" s="15" t="s">
        <v>640</v>
      </c>
      <c r="B173" s="15" t="s">
        <v>587</v>
      </c>
      <c r="C173" s="16" t="s">
        <v>214</v>
      </c>
      <c r="D173" s="16" t="s">
        <v>215</v>
      </c>
      <c r="E173" s="16" t="s">
        <v>81</v>
      </c>
      <c r="F173" s="16">
        <v>0</v>
      </c>
      <c r="G173" s="16">
        <v>0</v>
      </c>
      <c r="H173" s="16">
        <v>0</v>
      </c>
      <c r="I173" s="17">
        <v>67871</v>
      </c>
      <c r="J173" s="17">
        <v>51359</v>
      </c>
      <c r="K173" s="17">
        <v>40923</v>
      </c>
      <c r="L173" s="17">
        <v>30430</v>
      </c>
      <c r="M173" s="18">
        <v>0</v>
      </c>
    </row>
    <row r="174" spans="1:13" ht="45">
      <c r="A174" s="15" t="s">
        <v>641</v>
      </c>
      <c r="B174" s="15" t="s">
        <v>587</v>
      </c>
      <c r="C174" s="16" t="s">
        <v>642</v>
      </c>
      <c r="D174" s="16" t="s">
        <v>219</v>
      </c>
      <c r="E174" s="16" t="s">
        <v>220</v>
      </c>
      <c r="F174" s="16">
        <v>0</v>
      </c>
      <c r="G174" s="16">
        <v>0</v>
      </c>
      <c r="H174" s="17">
        <v>248136</v>
      </c>
      <c r="I174" s="17">
        <v>188804</v>
      </c>
      <c r="J174" s="17">
        <v>142872</v>
      </c>
      <c r="K174" s="17">
        <v>113841</v>
      </c>
      <c r="L174" s="17">
        <v>84651</v>
      </c>
      <c r="M174" s="18">
        <v>0</v>
      </c>
    </row>
    <row r="175" spans="1:13" ht="33.75">
      <c r="A175" s="15" t="s">
        <v>643</v>
      </c>
      <c r="B175" s="15" t="s">
        <v>587</v>
      </c>
      <c r="C175" s="16" t="s">
        <v>283</v>
      </c>
      <c r="D175" s="16" t="s">
        <v>85</v>
      </c>
      <c r="E175" s="16" t="s">
        <v>81</v>
      </c>
      <c r="F175" s="16">
        <v>0</v>
      </c>
      <c r="G175" s="16">
        <v>0</v>
      </c>
      <c r="H175" s="17">
        <v>54736</v>
      </c>
      <c r="I175" s="17">
        <v>166592</v>
      </c>
      <c r="J175" s="17">
        <v>126064</v>
      </c>
      <c r="K175" s="17">
        <v>100448</v>
      </c>
      <c r="L175" s="17">
        <v>74692</v>
      </c>
      <c r="M175" s="18">
        <v>0</v>
      </c>
    </row>
    <row r="176" spans="1:13" ht="45">
      <c r="A176" s="15" t="s">
        <v>644</v>
      </c>
      <c r="B176" s="15" t="s">
        <v>645</v>
      </c>
      <c r="C176" s="16" t="s">
        <v>646</v>
      </c>
      <c r="D176" s="16" t="s">
        <v>647</v>
      </c>
      <c r="E176" s="16" t="s">
        <v>647</v>
      </c>
      <c r="F176" s="17">
        <v>99310</v>
      </c>
      <c r="G176" s="17">
        <v>91802</v>
      </c>
      <c r="H176" s="17">
        <v>79793</v>
      </c>
      <c r="I176" s="17">
        <v>60713</v>
      </c>
      <c r="J176" s="17">
        <v>45943</v>
      </c>
      <c r="K176" s="17">
        <v>36608</v>
      </c>
      <c r="L176" s="17">
        <v>27221</v>
      </c>
      <c r="M176" s="18">
        <v>0</v>
      </c>
    </row>
    <row r="177" spans="1:13" ht="45">
      <c r="A177" s="15" t="s">
        <v>648</v>
      </c>
      <c r="B177" s="15" t="s">
        <v>649</v>
      </c>
      <c r="C177" s="16" t="s">
        <v>650</v>
      </c>
      <c r="D177" s="16" t="s">
        <v>651</v>
      </c>
      <c r="E177" s="16" t="s">
        <v>305</v>
      </c>
      <c r="F177" s="17">
        <v>64592</v>
      </c>
      <c r="G177" s="17">
        <v>59708</v>
      </c>
      <c r="H177" s="17">
        <v>51898</v>
      </c>
      <c r="I177" s="17">
        <v>39488</v>
      </c>
      <c r="J177" s="17">
        <v>29882</v>
      </c>
      <c r="K177" s="17">
        <v>23810</v>
      </c>
      <c r="L177" s="17">
        <v>17705</v>
      </c>
      <c r="M177" s="18">
        <v>0</v>
      </c>
    </row>
    <row r="178" spans="1:13" ht="33.75">
      <c r="A178" s="15" t="s">
        <v>652</v>
      </c>
      <c r="B178" s="15" t="s">
        <v>587</v>
      </c>
      <c r="C178" s="16" t="s">
        <v>653</v>
      </c>
      <c r="D178" s="16" t="s">
        <v>304</v>
      </c>
      <c r="E178" s="16" t="s">
        <v>305</v>
      </c>
      <c r="F178" s="16">
        <v>0</v>
      </c>
      <c r="G178" s="16">
        <v>0</v>
      </c>
      <c r="H178" s="16">
        <v>0</v>
      </c>
      <c r="I178" s="17">
        <v>92551</v>
      </c>
      <c r="J178" s="17">
        <v>70035</v>
      </c>
      <c r="K178" s="17">
        <v>55805</v>
      </c>
      <c r="L178" s="17">
        <v>41496</v>
      </c>
      <c r="M178" s="18">
        <v>0</v>
      </c>
    </row>
    <row r="179" spans="1:13" ht="33.75">
      <c r="A179" s="15" t="s">
        <v>654</v>
      </c>
      <c r="B179" s="15" t="s">
        <v>655</v>
      </c>
      <c r="C179" s="16" t="s">
        <v>656</v>
      </c>
      <c r="D179" s="16" t="s">
        <v>309</v>
      </c>
      <c r="E179" s="16" t="s">
        <v>305</v>
      </c>
      <c r="F179" s="17">
        <v>28864</v>
      </c>
      <c r="G179" s="17">
        <v>26682</v>
      </c>
      <c r="H179" s="17">
        <v>23192</v>
      </c>
      <c r="I179" s="17">
        <v>17646</v>
      </c>
      <c r="J179" s="17">
        <v>13353</v>
      </c>
      <c r="K179" s="17">
        <v>10640</v>
      </c>
      <c r="L179" s="17">
        <v>7912</v>
      </c>
      <c r="M179" s="18">
        <v>0</v>
      </c>
    </row>
    <row r="180" spans="1:13" ht="33.75">
      <c r="A180" s="15" t="s">
        <v>657</v>
      </c>
      <c r="B180" s="15" t="s">
        <v>587</v>
      </c>
      <c r="C180" s="16" t="s">
        <v>349</v>
      </c>
      <c r="D180" s="16" t="s">
        <v>56</v>
      </c>
      <c r="E180" s="16" t="s">
        <v>52</v>
      </c>
      <c r="F180" s="16">
        <v>0</v>
      </c>
      <c r="G180" s="16">
        <v>0</v>
      </c>
      <c r="H180" s="17">
        <v>192994</v>
      </c>
      <c r="I180" s="17">
        <v>293695</v>
      </c>
      <c r="J180" s="17">
        <v>222245</v>
      </c>
      <c r="K180" s="17">
        <v>177087</v>
      </c>
      <c r="L180" s="17">
        <v>131680</v>
      </c>
      <c r="M180" s="18">
        <v>0</v>
      </c>
    </row>
    <row r="181" spans="1:13" ht="33.75">
      <c r="A181" s="15" t="s">
        <v>658</v>
      </c>
      <c r="B181" s="15" t="s">
        <v>587</v>
      </c>
      <c r="C181" s="16" t="s">
        <v>362</v>
      </c>
      <c r="D181" s="16" t="s">
        <v>363</v>
      </c>
      <c r="E181" s="16" t="s">
        <v>71</v>
      </c>
      <c r="F181" s="16">
        <v>0</v>
      </c>
      <c r="G181" s="16">
        <v>0</v>
      </c>
      <c r="H181" s="17">
        <v>194616</v>
      </c>
      <c r="I181" s="17">
        <v>148082</v>
      </c>
      <c r="J181" s="17">
        <v>112057</v>
      </c>
      <c r="K181" s="17">
        <v>89287</v>
      </c>
      <c r="L181" s="17">
        <v>66393</v>
      </c>
      <c r="M181" s="18">
        <v>0</v>
      </c>
    </row>
    <row r="182" spans="1:13" ht="33.75">
      <c r="A182" s="15" t="s">
        <v>659</v>
      </c>
      <c r="B182" s="15" t="s">
        <v>587</v>
      </c>
      <c r="C182" s="16" t="s">
        <v>660</v>
      </c>
      <c r="D182" s="16" t="s">
        <v>536</v>
      </c>
      <c r="E182" s="16" t="s">
        <v>71</v>
      </c>
      <c r="F182" s="16">
        <v>0</v>
      </c>
      <c r="G182" s="16">
        <v>0</v>
      </c>
      <c r="H182" s="17">
        <v>194616</v>
      </c>
      <c r="I182" s="17">
        <v>148082</v>
      </c>
      <c r="J182" s="17">
        <v>112057</v>
      </c>
      <c r="K182" s="17">
        <v>89287</v>
      </c>
      <c r="L182" s="17">
        <v>66393</v>
      </c>
      <c r="M182" s="18">
        <v>0</v>
      </c>
    </row>
  </sheetData>
  <mergeCells count="7">
    <mergeCell ref="F3:M3"/>
    <mergeCell ref="A6:E6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L53"/>
  <sheetViews>
    <sheetView topLeftCell="A4" workbookViewId="0">
      <selection activeCell="B41" sqref="B41:B52"/>
    </sheetView>
  </sheetViews>
  <sheetFormatPr defaultRowHeight="15"/>
  <cols>
    <col min="8" max="8" width="36.85546875" customWidth="1"/>
  </cols>
  <sheetData>
    <row r="1" spans="2:12" ht="15.75">
      <c r="B1" s="21"/>
      <c r="C1" s="21"/>
      <c r="D1" s="21"/>
      <c r="E1" s="21"/>
      <c r="F1" s="21"/>
      <c r="G1" s="21"/>
      <c r="H1" s="21" t="s">
        <v>26</v>
      </c>
      <c r="I1" s="21"/>
      <c r="J1" s="21"/>
      <c r="K1" s="21"/>
      <c r="L1" s="22">
        <v>2005</v>
      </c>
    </row>
    <row r="2" spans="2:12" ht="15" customHeight="1">
      <c r="B2" s="91" t="s">
        <v>25</v>
      </c>
      <c r="C2" s="92"/>
      <c r="D2" s="92"/>
      <c r="E2" s="92"/>
      <c r="F2" s="92"/>
      <c r="G2" s="92"/>
      <c r="H2" s="93" t="s">
        <v>33</v>
      </c>
      <c r="I2" s="92"/>
      <c r="J2" s="92"/>
      <c r="K2" s="92"/>
      <c r="L2" s="33">
        <v>2006</v>
      </c>
    </row>
    <row r="3" spans="2:12" ht="15.75">
      <c r="B3" s="94" t="s">
        <v>1</v>
      </c>
      <c r="C3" s="92"/>
      <c r="D3" s="92"/>
      <c r="E3" s="92"/>
      <c r="F3" s="92"/>
      <c r="G3" s="92"/>
      <c r="H3" s="33" t="s">
        <v>27</v>
      </c>
      <c r="I3" s="92"/>
      <c r="J3" s="92"/>
      <c r="K3" s="92"/>
      <c r="L3" s="33">
        <v>2007</v>
      </c>
    </row>
    <row r="4" spans="2:12" ht="15.75">
      <c r="B4" s="94" t="s">
        <v>2</v>
      </c>
      <c r="C4" s="92"/>
      <c r="D4" s="92"/>
      <c r="E4" s="92"/>
      <c r="F4" s="92"/>
      <c r="G4" s="92"/>
      <c r="H4" s="33" t="s">
        <v>28</v>
      </c>
      <c r="I4" s="92"/>
      <c r="J4" s="92"/>
      <c r="K4" s="92"/>
      <c r="L4" s="33">
        <v>2008</v>
      </c>
    </row>
    <row r="5" spans="2:12" ht="15" customHeight="1">
      <c r="B5" s="94" t="s">
        <v>3</v>
      </c>
      <c r="C5" s="33"/>
      <c r="D5" s="33"/>
      <c r="E5" s="33"/>
      <c r="F5" s="33"/>
      <c r="G5" s="33"/>
      <c r="H5" s="95" t="s">
        <v>29</v>
      </c>
      <c r="I5" s="33"/>
      <c r="J5" s="33"/>
      <c r="K5" s="33"/>
      <c r="L5" s="33">
        <v>2009</v>
      </c>
    </row>
    <row r="6" spans="2:12" ht="15.75">
      <c r="B6" s="94" t="s">
        <v>4</v>
      </c>
      <c r="C6" s="33"/>
      <c r="D6" s="33"/>
      <c r="E6" s="33"/>
      <c r="F6" s="33"/>
      <c r="G6" s="33"/>
      <c r="H6" s="95" t="s">
        <v>30</v>
      </c>
      <c r="I6" s="33"/>
      <c r="J6" s="33"/>
      <c r="K6" s="33"/>
      <c r="L6" s="33">
        <v>2010</v>
      </c>
    </row>
    <row r="7" spans="2:12" ht="15.75">
      <c r="B7" s="94" t="s">
        <v>5</v>
      </c>
      <c r="C7" s="33"/>
      <c r="D7" s="33"/>
      <c r="E7" s="33"/>
      <c r="F7" s="33"/>
      <c r="G7" s="33"/>
      <c r="H7" s="95" t="s">
        <v>31</v>
      </c>
      <c r="I7" s="33"/>
      <c r="J7" s="33"/>
      <c r="K7" s="33"/>
      <c r="L7" s="33">
        <v>2011</v>
      </c>
    </row>
    <row r="8" spans="2:12" ht="15.75">
      <c r="B8" s="95"/>
      <c r="C8" s="95"/>
      <c r="D8" s="95"/>
      <c r="E8" s="95"/>
      <c r="F8" s="95"/>
      <c r="G8" s="95"/>
      <c r="H8" s="21"/>
      <c r="I8" s="95"/>
      <c r="J8" s="95"/>
      <c r="K8" s="95"/>
      <c r="L8" s="95">
        <v>2012</v>
      </c>
    </row>
    <row r="9" spans="2:12" ht="15.75">
      <c r="B9" s="95"/>
      <c r="C9" s="95"/>
      <c r="D9" s="95"/>
      <c r="E9" s="95"/>
      <c r="F9" s="95"/>
      <c r="G9" s="95"/>
      <c r="H9" s="21"/>
      <c r="I9" s="95"/>
      <c r="J9" s="95"/>
      <c r="K9" s="95"/>
      <c r="L9" s="95">
        <v>2013</v>
      </c>
    </row>
    <row r="10" spans="2:12" ht="15.75">
      <c r="B10" s="95"/>
      <c r="C10" s="95"/>
      <c r="D10" s="95"/>
      <c r="E10" s="95"/>
      <c r="F10" s="95"/>
      <c r="G10" s="95"/>
      <c r="H10" s="21"/>
      <c r="I10" s="95"/>
      <c r="J10" s="95"/>
      <c r="K10" s="95"/>
      <c r="L10" s="95">
        <v>2014</v>
      </c>
    </row>
    <row r="11" spans="2:12" ht="15" customHeight="1">
      <c r="B11" s="95"/>
      <c r="C11" s="33"/>
      <c r="D11" s="33"/>
      <c r="E11" s="33"/>
      <c r="F11" s="33"/>
      <c r="G11" s="33"/>
      <c r="H11" s="33"/>
      <c r="I11" s="33"/>
      <c r="J11" s="33"/>
      <c r="K11" s="33"/>
      <c r="L11" s="33">
        <v>2015</v>
      </c>
    </row>
    <row r="12" spans="2:12" ht="15.75">
      <c r="B12" s="95"/>
      <c r="C12" s="33"/>
      <c r="D12" s="33"/>
      <c r="E12" s="33"/>
      <c r="F12" s="33"/>
      <c r="G12" s="33"/>
      <c r="H12" s="33"/>
      <c r="I12" s="33"/>
      <c r="J12" s="33"/>
      <c r="K12" s="33"/>
      <c r="L12" s="33">
        <v>2016</v>
      </c>
    </row>
    <row r="13" spans="2:12" ht="15.75">
      <c r="B13" s="95"/>
      <c r="C13" s="33"/>
      <c r="D13" s="33"/>
      <c r="E13" s="33"/>
      <c r="F13" s="33"/>
      <c r="G13" s="33"/>
      <c r="H13" s="33"/>
      <c r="I13" s="33"/>
      <c r="J13" s="33"/>
      <c r="K13" s="33"/>
      <c r="L13" s="33">
        <v>2017</v>
      </c>
    </row>
    <row r="14" spans="2:12" ht="15" customHeight="1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>
        <v>2018</v>
      </c>
    </row>
    <row r="15" spans="2:12" ht="15.75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>
        <v>2019</v>
      </c>
    </row>
    <row r="16" spans="2:12" ht="15.7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>
        <v>2020</v>
      </c>
    </row>
    <row r="18" spans="2:2">
      <c r="B18" s="1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1" spans="2:2">
      <c r="B41" s="3" t="s">
        <v>15</v>
      </c>
    </row>
    <row r="42" spans="2:2">
      <c r="B42" s="3" t="s">
        <v>13</v>
      </c>
    </row>
    <row r="43" spans="2:2">
      <c r="B43" s="3" t="s">
        <v>16</v>
      </c>
    </row>
    <row r="44" spans="2:2">
      <c r="B44" s="3" t="s">
        <v>17</v>
      </c>
    </row>
    <row r="45" spans="2:2">
      <c r="B45" s="3" t="s">
        <v>18</v>
      </c>
    </row>
    <row r="46" spans="2:2">
      <c r="B46" s="3" t="s">
        <v>19</v>
      </c>
    </row>
    <row r="47" spans="2:2">
      <c r="B47" s="3" t="s">
        <v>20</v>
      </c>
    </row>
    <row r="48" spans="2:2">
      <c r="B48" s="3" t="s">
        <v>21</v>
      </c>
    </row>
    <row r="49" spans="2:2">
      <c r="B49" s="3" t="s">
        <v>22</v>
      </c>
    </row>
    <row r="50" spans="2:2">
      <c r="B50" s="3" t="s">
        <v>14</v>
      </c>
    </row>
    <row r="51" spans="2:2">
      <c r="B51" s="3" t="s">
        <v>23</v>
      </c>
    </row>
    <row r="52" spans="2:2">
      <c r="B52" s="3" t="s">
        <v>24</v>
      </c>
    </row>
    <row r="53" spans="2:2">
      <c r="B53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6" sqref="B6:B10"/>
    </sheetView>
  </sheetViews>
  <sheetFormatPr defaultRowHeight="15"/>
  <cols>
    <col min="1" max="1" width="44.28515625" customWidth="1"/>
    <col min="2" max="2" width="51.140625" customWidth="1"/>
    <col min="3" max="3" width="36.28515625" customWidth="1"/>
    <col min="4" max="4" width="32.5703125" customWidth="1"/>
    <col min="5" max="5" width="41.85546875" customWidth="1"/>
    <col min="6" max="6" width="39.42578125" customWidth="1"/>
  </cols>
  <sheetData>
    <row r="1" spans="1:9">
      <c r="A1" s="103"/>
    </row>
    <row r="2" spans="1:9">
      <c r="A2" t="s">
        <v>665</v>
      </c>
      <c r="F2" s="103"/>
    </row>
    <row r="3" spans="1:9">
      <c r="A3" s="103"/>
      <c r="F3" s="103"/>
    </row>
    <row r="4" spans="1:9">
      <c r="A4" s="104"/>
      <c r="B4" s="105" t="s">
        <v>666</v>
      </c>
      <c r="C4" s="106" t="s">
        <v>667</v>
      </c>
      <c r="D4" s="106" t="s">
        <v>34</v>
      </c>
      <c r="E4" s="107" t="s">
        <v>668</v>
      </c>
      <c r="F4" s="111"/>
    </row>
    <row r="5" spans="1:9" ht="15.75">
      <c r="A5" s="47"/>
      <c r="B5" s="108" t="s">
        <v>25</v>
      </c>
      <c r="C5" s="108" t="s">
        <v>25</v>
      </c>
      <c r="D5" s="108" t="s">
        <v>25</v>
      </c>
      <c r="E5" s="108" t="s">
        <v>25</v>
      </c>
      <c r="F5" s="112"/>
      <c r="G5" s="21"/>
      <c r="H5" s="21"/>
      <c r="I5" s="21"/>
    </row>
    <row r="6" spans="1:9" ht="15.75">
      <c r="A6" s="47"/>
      <c r="B6" s="108" t="s">
        <v>1</v>
      </c>
      <c r="C6" s="108" t="s">
        <v>669</v>
      </c>
      <c r="D6" s="109">
        <v>0</v>
      </c>
      <c r="E6" s="109" t="s">
        <v>670</v>
      </c>
      <c r="F6" s="112"/>
      <c r="G6" s="21"/>
      <c r="H6" s="21"/>
      <c r="I6" s="21"/>
    </row>
    <row r="7" spans="1:9" ht="15.75">
      <c r="A7" s="47"/>
      <c r="B7" s="108" t="s">
        <v>2</v>
      </c>
      <c r="C7" s="108" t="s">
        <v>671</v>
      </c>
      <c r="D7" s="109">
        <v>1</v>
      </c>
      <c r="E7" s="109" t="s">
        <v>672</v>
      </c>
      <c r="F7" s="112"/>
      <c r="G7" s="21"/>
      <c r="H7" s="21"/>
      <c r="I7" s="21"/>
    </row>
    <row r="8" spans="1:9" ht="15.75">
      <c r="A8" s="47"/>
      <c r="B8" s="108" t="s">
        <v>3</v>
      </c>
      <c r="C8" s="109"/>
      <c r="D8" s="109">
        <v>2</v>
      </c>
      <c r="E8" s="109" t="s">
        <v>673</v>
      </c>
      <c r="F8" s="23"/>
      <c r="G8" s="21"/>
      <c r="H8" s="21"/>
      <c r="I8" s="21"/>
    </row>
    <row r="9" spans="1:9" ht="15.75">
      <c r="A9" s="47"/>
      <c r="B9" s="108" t="s">
        <v>4</v>
      </c>
      <c r="C9" s="110"/>
      <c r="D9" s="109">
        <v>3</v>
      </c>
      <c r="E9" s="110"/>
      <c r="F9" s="23"/>
      <c r="G9" s="21"/>
      <c r="H9" s="21"/>
      <c r="I9" s="21"/>
    </row>
    <row r="10" spans="1:9" ht="15.75">
      <c r="A10" s="47"/>
      <c r="B10" s="108" t="s">
        <v>5</v>
      </c>
      <c r="C10" s="110"/>
      <c r="D10" s="109"/>
      <c r="E10" s="110"/>
      <c r="F10" s="23"/>
      <c r="G10" s="21"/>
      <c r="H10" s="21"/>
      <c r="I10" s="21"/>
    </row>
    <row r="11" spans="1:9" ht="15.75">
      <c r="A11" s="23"/>
      <c r="B11" s="21"/>
      <c r="C11" s="21"/>
      <c r="D11" s="113"/>
      <c r="E11" s="21"/>
      <c r="F11" s="23"/>
      <c r="G11" s="21"/>
      <c r="H11" s="21"/>
      <c r="I11" s="21"/>
    </row>
    <row r="12" spans="1:9" ht="15.75">
      <c r="A12" s="21"/>
      <c r="B12" s="21"/>
      <c r="C12" s="21"/>
      <c r="D12" s="21"/>
      <c r="E12" s="21"/>
      <c r="F12" s="21"/>
      <c r="G12" s="21"/>
      <c r="H12" s="21"/>
      <c r="I12" s="21"/>
    </row>
    <row r="13" spans="1:9" ht="15.75">
      <c r="A13" s="21"/>
      <c r="B13" s="21" t="s">
        <v>36</v>
      </c>
      <c r="C13" s="21"/>
      <c r="D13" s="21"/>
      <c r="E13" s="21"/>
      <c r="F13" s="21"/>
      <c r="G13" s="21"/>
      <c r="H13" s="21"/>
      <c r="I13" s="21"/>
    </row>
    <row r="14" spans="1:9" ht="15.75">
      <c r="A14" s="21">
        <v>0</v>
      </c>
      <c r="B14" s="96" t="s">
        <v>674</v>
      </c>
      <c r="C14" s="21"/>
      <c r="D14" s="21"/>
      <c r="E14" s="21"/>
      <c r="F14" s="21"/>
      <c r="G14" s="21"/>
      <c r="H14" s="21"/>
      <c r="I14" s="21"/>
    </row>
    <row r="15" spans="1:9" ht="15.75">
      <c r="A15" s="21">
        <v>1</v>
      </c>
      <c r="B15" s="97" t="s">
        <v>779</v>
      </c>
      <c r="C15" s="21"/>
      <c r="D15" s="21"/>
      <c r="E15" s="21"/>
      <c r="F15" s="21"/>
      <c r="G15" s="21"/>
      <c r="H15" s="21"/>
      <c r="I15" s="21"/>
    </row>
    <row r="16" spans="1:9" ht="15.75">
      <c r="A16" s="21">
        <v>2</v>
      </c>
      <c r="B16" s="98" t="s">
        <v>675</v>
      </c>
      <c r="C16" s="21"/>
      <c r="D16" s="21"/>
      <c r="E16" s="21"/>
      <c r="F16" s="21"/>
      <c r="G16" s="21"/>
      <c r="H16" s="21"/>
      <c r="I16" s="21"/>
    </row>
    <row r="17" spans="1:9" ht="15.75">
      <c r="A17" s="21">
        <v>3</v>
      </c>
      <c r="B17" s="98" t="s">
        <v>676</v>
      </c>
      <c r="C17" s="21"/>
      <c r="D17" s="21"/>
      <c r="E17" s="21"/>
      <c r="F17" s="21"/>
      <c r="G17" s="21"/>
      <c r="H17" s="21"/>
      <c r="I17" s="21"/>
    </row>
    <row r="18" spans="1:9" ht="15.75">
      <c r="A18" s="21">
        <v>4</v>
      </c>
      <c r="B18" s="98" t="s">
        <v>677</v>
      </c>
      <c r="C18" s="21"/>
      <c r="D18" s="21"/>
      <c r="E18" s="21"/>
      <c r="F18" s="21"/>
      <c r="G18" s="21"/>
      <c r="H18" s="21"/>
      <c r="I18" s="21"/>
    </row>
    <row r="19" spans="1:9" ht="15.75">
      <c r="A19" s="21">
        <v>5</v>
      </c>
      <c r="B19" s="98" t="s">
        <v>678</v>
      </c>
      <c r="C19" s="21"/>
      <c r="D19" s="21"/>
      <c r="E19" s="21"/>
      <c r="F19" s="21"/>
      <c r="G19" s="21"/>
      <c r="H19" s="21"/>
      <c r="I19" s="21"/>
    </row>
    <row r="20" spans="1:9" ht="15.7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5.75">
      <c r="A21" s="21"/>
      <c r="B21" s="21"/>
      <c r="C21" s="21"/>
      <c r="D21" s="21"/>
      <c r="E21" s="21"/>
      <c r="F21" s="21"/>
      <c r="G21" s="21"/>
      <c r="H21" s="21"/>
      <c r="I21" s="21"/>
    </row>
    <row r="22" spans="1:9" ht="15.75">
      <c r="A22" s="21"/>
      <c r="B22" s="21"/>
      <c r="C22" s="21"/>
      <c r="D22" s="21"/>
      <c r="E22" s="21"/>
      <c r="F22" s="21"/>
      <c r="G22" s="21"/>
      <c r="H22" s="21"/>
      <c r="I22" s="21"/>
    </row>
    <row r="23" spans="1:9" ht="15.75">
      <c r="A23" s="99" t="s">
        <v>25</v>
      </c>
      <c r="B23" s="21" t="s">
        <v>679</v>
      </c>
      <c r="C23" s="21"/>
      <c r="D23" s="21"/>
      <c r="E23" s="21"/>
      <c r="F23" s="21"/>
      <c r="G23" s="21"/>
      <c r="H23" s="21"/>
      <c r="I23" s="21"/>
    </row>
    <row r="24" spans="1:9" ht="15.75">
      <c r="A24" s="100" t="s">
        <v>680</v>
      </c>
      <c r="B24" s="21" t="s">
        <v>681</v>
      </c>
      <c r="C24" s="21"/>
      <c r="D24" s="21"/>
      <c r="E24" s="21"/>
      <c r="F24" s="21"/>
      <c r="G24" s="21"/>
      <c r="H24" s="21"/>
      <c r="I24" s="21"/>
    </row>
    <row r="25" spans="1:9" ht="15.75">
      <c r="A25" s="100" t="s">
        <v>682</v>
      </c>
      <c r="B25" s="21" t="s">
        <v>683</v>
      </c>
      <c r="C25" s="21"/>
      <c r="D25" s="21"/>
      <c r="E25" s="21"/>
      <c r="F25" s="21"/>
      <c r="G25" s="21"/>
      <c r="H25" s="21"/>
      <c r="I25" s="21"/>
    </row>
    <row r="26" spans="1:9" ht="15.75">
      <c r="A26" s="100" t="s">
        <v>684</v>
      </c>
      <c r="B26" s="21" t="s">
        <v>685</v>
      </c>
      <c r="C26" s="21"/>
      <c r="D26" s="21"/>
      <c r="E26" s="21"/>
      <c r="F26" s="21"/>
      <c r="G26" s="21"/>
      <c r="H26" s="21"/>
      <c r="I26" s="21"/>
    </row>
    <row r="27" spans="1:9" ht="15.75">
      <c r="A27" s="100" t="s">
        <v>686</v>
      </c>
      <c r="B27" s="101" t="s">
        <v>687</v>
      </c>
      <c r="C27" s="21"/>
      <c r="D27" s="21"/>
      <c r="E27" s="21"/>
      <c r="F27" s="21"/>
      <c r="G27" s="21"/>
      <c r="H27" s="21"/>
      <c r="I27" s="21"/>
    </row>
    <row r="28" spans="1:9" ht="15.75">
      <c r="A28" s="100" t="s">
        <v>688</v>
      </c>
      <c r="B28" s="21" t="s">
        <v>689</v>
      </c>
      <c r="C28" s="21"/>
      <c r="D28" s="21"/>
      <c r="E28" s="21"/>
      <c r="F28" s="21"/>
      <c r="G28" s="21"/>
      <c r="H28" s="21"/>
      <c r="I28" s="21"/>
    </row>
    <row r="29" spans="1:9" ht="15.75">
      <c r="A29" s="100">
        <v>2</v>
      </c>
      <c r="B29" s="21" t="s">
        <v>690</v>
      </c>
      <c r="C29" s="21"/>
      <c r="D29" s="21"/>
      <c r="E29" s="21"/>
      <c r="F29" s="21"/>
      <c r="G29" s="21"/>
      <c r="H29" s="21"/>
      <c r="I29" s="21"/>
    </row>
    <row r="30" spans="1:9" ht="15.75">
      <c r="A30" s="21"/>
      <c r="B30" s="21"/>
      <c r="C30" s="21"/>
      <c r="D30" s="21"/>
      <c r="E30" s="21"/>
      <c r="F30" s="21"/>
      <c r="G30" s="21"/>
      <c r="H30" s="21"/>
      <c r="I30" s="21"/>
    </row>
    <row r="31" spans="1:9" ht="15.75">
      <c r="A31" s="21"/>
      <c r="B31" s="21"/>
      <c r="C31" s="21"/>
      <c r="D31" s="21"/>
      <c r="E31" s="21"/>
      <c r="F31" s="21"/>
      <c r="G31" s="21"/>
      <c r="H31" s="21"/>
      <c r="I31" s="21"/>
    </row>
    <row r="32" spans="1:9" ht="15.75">
      <c r="A32" s="99" t="s">
        <v>25</v>
      </c>
      <c r="B32" s="21" t="s">
        <v>691</v>
      </c>
      <c r="C32" s="21"/>
      <c r="D32" s="21"/>
      <c r="E32" s="21"/>
      <c r="F32" s="21"/>
      <c r="G32" s="21"/>
      <c r="H32" s="21"/>
      <c r="I32" s="21"/>
    </row>
    <row r="33" spans="1:9" ht="15.75">
      <c r="A33" s="21">
        <v>0</v>
      </c>
      <c r="B33" s="21" t="s">
        <v>692</v>
      </c>
      <c r="C33" s="21"/>
      <c r="D33" s="21"/>
      <c r="E33" s="21"/>
      <c r="F33" s="21"/>
      <c r="G33" s="21"/>
      <c r="H33" s="21"/>
      <c r="I33" s="21"/>
    </row>
    <row r="34" spans="1:9" ht="15.75">
      <c r="A34" s="21">
        <v>1</v>
      </c>
      <c r="B34" s="21" t="s">
        <v>693</v>
      </c>
      <c r="C34" s="21"/>
      <c r="D34" s="21"/>
      <c r="E34" s="21"/>
      <c r="F34" s="21"/>
      <c r="G34" s="21"/>
      <c r="H34" s="21"/>
      <c r="I34" s="21"/>
    </row>
    <row r="35" spans="1:9" ht="15.75">
      <c r="A35" s="21">
        <v>2</v>
      </c>
      <c r="B35" s="21" t="s">
        <v>694</v>
      </c>
      <c r="C35" s="21"/>
      <c r="D35" s="21"/>
      <c r="E35" s="21"/>
      <c r="F35" s="21"/>
      <c r="G35" s="21"/>
      <c r="H35" s="21"/>
      <c r="I35" s="21"/>
    </row>
    <row r="36" spans="1:9" ht="15.75">
      <c r="A36" s="21">
        <v>3</v>
      </c>
      <c r="B36" s="21" t="s">
        <v>695</v>
      </c>
      <c r="C36" s="21"/>
      <c r="D36" s="21"/>
      <c r="E36" s="21"/>
      <c r="F36" s="21"/>
      <c r="G36" s="21"/>
      <c r="H36" s="21"/>
      <c r="I3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Nieponiesienie kosztów</vt:lpstr>
      <vt:lpstr>Info o wykorzystaniu kosztów</vt:lpstr>
      <vt:lpstr>Info zbiorcza dla Grupy</vt:lpstr>
      <vt:lpstr>Arkusz1</vt:lpstr>
      <vt:lpstr>Arkusz2</vt:lpstr>
      <vt:lpstr>Arkusz3</vt:lpstr>
      <vt:lpstr>Listy</vt:lpstr>
      <vt:lpstr>FormaPrawna</vt:lpstr>
      <vt:lpstr>grupa</vt:lpstr>
      <vt:lpstr>Instalacje</vt:lpstr>
      <vt:lpstr>NazwaInstalacji</vt:lpstr>
      <vt:lpstr>NrKPRU</vt:lpstr>
      <vt:lpstr>OKRES</vt:lpstr>
      <vt:lpstr>podmiot</vt:lpstr>
      <vt:lpstr>ProwadzącyInstalację</vt:lpstr>
      <vt:lpstr>rodzajPodmiotu</vt:lpstr>
      <vt:lpstr>ROK</vt:lpstr>
      <vt:lpstr>WielkośćBeneficjenta</vt:lpstr>
      <vt:lpstr>wskazniki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Siekierko</dc:creator>
  <cp:lastModifiedBy>Kołoczek Jacek</cp:lastModifiedBy>
  <cp:lastPrinted>2016-08-05T13:38:29Z</cp:lastPrinted>
  <dcterms:created xsi:type="dcterms:W3CDTF">2013-10-22T11:14:02Z</dcterms:created>
  <dcterms:modified xsi:type="dcterms:W3CDTF">2017-08-29T10:49:51Z</dcterms:modified>
</cp:coreProperties>
</file>